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M:\65 - ANGELO\PGRCC\"/>
    </mc:Choice>
  </mc:AlternateContent>
  <xr:revisionPtr revIDLastSave="0" documentId="13_ncr:1_{80BD5C39-93ED-4861-B85A-A9260D2B7F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ulário PGRCC" sheetId="6" r:id="rId1"/>
    <sheet name="Input" sheetId="3" state="hidden" r:id="rId2"/>
    <sheet name="Licenças atualizadas" sheetId="4" r:id="rId3"/>
  </sheets>
  <definedNames>
    <definedName name="_xlnm._FilterDatabase" localSheetId="0" hidden="1">'Formulário PGRCC'!$A$40:$Y$64</definedName>
    <definedName name="_ftn1" localSheetId="0">'Formulário PGRCC'!#REF!</definedName>
    <definedName name="_ftn2" localSheetId="0">'Formulário PGRCC'!#REF!</definedName>
    <definedName name="_ftnref1" localSheetId="0">'Formulário PGRCC'!#REF!</definedName>
    <definedName name="_ftnref2" localSheetId="0">'Formulário PGRCC'!#REF!</definedName>
    <definedName name="_xlnm.Print_Area" localSheetId="0">'Formulário PGRCC'!$A$2:$Y$76</definedName>
  </definedNames>
  <calcPr calcId="191029"/>
</workbook>
</file>

<file path=xl/calcChain.xml><?xml version="1.0" encoding="utf-8"?>
<calcChain xmlns="http://schemas.openxmlformats.org/spreadsheetml/2006/main">
  <c r="L51" i="6" l="1"/>
  <c r="L50" i="6"/>
  <c r="L49" i="6"/>
  <c r="L48" i="6"/>
  <c r="A19" i="3"/>
  <c r="B14" i="3"/>
  <c r="C14" i="3" s="1"/>
  <c r="W55" i="6"/>
  <c r="W56" i="6"/>
  <c r="W57" i="6"/>
  <c r="W54" i="6"/>
  <c r="T55" i="6"/>
  <c r="T56" i="6"/>
  <c r="T57" i="6"/>
  <c r="T54" i="6"/>
  <c r="P55" i="6"/>
  <c r="P56" i="6"/>
  <c r="P57" i="6"/>
  <c r="P54" i="6"/>
  <c r="H55" i="6"/>
  <c r="H56" i="6"/>
  <c r="H57" i="6"/>
  <c r="H54" i="6"/>
  <c r="H38" i="6" l="1"/>
  <c r="B12" i="3"/>
  <c r="C12" i="3" s="1"/>
  <c r="B13" i="3"/>
  <c r="C13" i="3" s="1"/>
  <c r="B11" i="3"/>
  <c r="C11" i="3" s="1"/>
  <c r="J38" i="6"/>
  <c r="M37" i="6"/>
  <c r="M36" i="6"/>
  <c r="M35" i="6"/>
  <c r="M34" i="6"/>
  <c r="M33" i="6"/>
  <c r="J32" i="6"/>
  <c r="Q50" i="6"/>
  <c r="H32" i="6"/>
  <c r="M32" i="6" s="1"/>
  <c r="M31" i="6"/>
  <c r="J30" i="6"/>
  <c r="H30" i="6"/>
  <c r="M29" i="6"/>
  <c r="M28" i="6"/>
  <c r="M27" i="6"/>
  <c r="M26" i="6"/>
  <c r="M25" i="6"/>
  <c r="M24" i="6"/>
  <c r="M23" i="6"/>
  <c r="J22" i="6"/>
  <c r="H22" i="6"/>
  <c r="M21" i="6"/>
  <c r="M20" i="6"/>
  <c r="M19" i="6"/>
  <c r="M18" i="6"/>
  <c r="M17" i="6"/>
  <c r="M16" i="6"/>
  <c r="A21" i="3"/>
  <c r="A18" i="3"/>
  <c r="A17" i="3"/>
  <c r="A16" i="3"/>
  <c r="A24" i="3" l="1"/>
  <c r="P41" i="6" s="1"/>
  <c r="M38" i="6"/>
  <c r="Q51" i="6" s="1"/>
  <c r="M40" i="6"/>
  <c r="M30" i="6"/>
  <c r="Q49" i="6" s="1"/>
  <c r="M22" i="6"/>
  <c r="Q48" i="6" s="1"/>
  <c r="H40" i="6"/>
  <c r="H41" i="6" l="1"/>
  <c r="T41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Angelo.zamariam</author>
    <author>Angelo Zamariam</author>
  </authors>
  <commentList>
    <comment ref="F7" authorId="0" shapeId="0" xr:uid="{00000000-0006-0000-0000-000001000000}">
      <text>
        <r>
          <rPr>
            <sz val="9"/>
            <color indexed="81"/>
            <rFont val="Segoe UI"/>
            <family val="2"/>
          </rPr>
          <t xml:space="preserve">volume previsto = A/12
</t>
        </r>
      </text>
    </comment>
    <comment ref="J7" authorId="0" shapeId="0" xr:uid="{00000000-0006-0000-0000-000002000000}">
      <text>
        <r>
          <rPr>
            <sz val="9"/>
            <color indexed="81"/>
            <rFont val="Segoe UI"/>
            <family val="2"/>
          </rPr>
          <t xml:space="preserve">volume previsto = A/20
</t>
        </r>
      </text>
    </comment>
    <comment ref="M7" authorId="0" shapeId="0" xr:uid="{00000000-0006-0000-0000-000003000000}">
      <text>
        <r>
          <rPr>
            <sz val="9"/>
            <color indexed="81"/>
            <rFont val="Segoe UI"/>
            <family val="2"/>
          </rPr>
          <t xml:space="preserve">volume previsto = A/24
</t>
        </r>
      </text>
    </comment>
    <comment ref="Q7" authorId="1" shapeId="0" xr:uid="{78667323-39B2-4E2A-8B21-A7830A512EFB}">
      <text>
        <r>
          <rPr>
            <sz val="9"/>
            <color indexed="81"/>
            <rFont val="Segoe UI"/>
            <family val="2"/>
          </rPr>
          <t>Volume previsto = A/22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A12" authorId="0" shapeId="0" xr:uid="{00000000-0006-0000-0000-000004000000}">
      <text>
        <r>
          <rPr>
            <sz val="9"/>
            <color indexed="81"/>
            <rFont val="Segoe UI"/>
            <family val="2"/>
          </rPr>
          <t xml:space="preserve">Inserir número de ART/RRT quitada
</t>
        </r>
      </text>
    </comment>
    <comment ref="M14" authorId="0" shapeId="0" xr:uid="{00000000-0006-0000-0000-000005000000}">
      <text>
        <r>
          <rPr>
            <sz val="9"/>
            <color indexed="81"/>
            <rFont val="Segoe UI"/>
            <family val="2"/>
          </rPr>
          <t xml:space="preserve">Diferença entre gerado e reuso em obra, se for o caso
</t>
        </r>
      </text>
    </comment>
    <comment ref="P40" authorId="0" shapeId="0" xr:uid="{00000000-0006-0000-0000-000006000000}">
      <text>
        <r>
          <rPr>
            <sz val="9"/>
            <color indexed="81"/>
            <rFont val="Segoe UI"/>
            <family val="2"/>
          </rPr>
          <t>Volume determinado considerando a característica construtiva e área total da edificação</t>
        </r>
      </text>
    </comment>
    <comment ref="T40" authorId="0" shapeId="0" xr:uid="{00000000-0006-0000-0000-000007000000}">
      <text>
        <r>
          <rPr>
            <sz val="9"/>
            <color indexed="81"/>
            <rFont val="Segoe UI"/>
            <family val="2"/>
          </rPr>
          <t xml:space="preserve">Este campo irá validar se o volume informado corresponde ao volume previsto
</t>
        </r>
      </text>
    </comment>
    <comment ref="A41" authorId="1" shapeId="0" xr:uid="{D1DB40B4-6959-43E4-ABFB-9168AE8DE964}">
      <text>
        <r>
          <rPr>
            <sz val="9"/>
            <color indexed="81"/>
            <rFont val="Segoe UI"/>
            <charset val="1"/>
          </rPr>
          <t xml:space="preserve">O volume "Total geral" deve ser igual ao "Volume previsto"
</t>
        </r>
      </text>
    </comment>
    <comment ref="A47" authorId="0" shapeId="0" xr:uid="{00000000-0006-0000-0000-000008000000}">
      <text>
        <r>
          <rPr>
            <sz val="9"/>
            <color indexed="81"/>
            <rFont val="Segoe UI"/>
            <family val="2"/>
          </rPr>
          <t xml:space="preserve">Verificar se a empresa é apta para o transporte da classe indicada
</t>
        </r>
      </text>
    </comment>
    <comment ref="A76" authorId="0" shapeId="0" xr:uid="{00000000-0006-0000-0000-000009000000}">
      <text>
        <r>
          <rPr>
            <sz val="9"/>
            <color indexed="81"/>
            <rFont val="Segoe UI"/>
            <family val="2"/>
          </rPr>
          <t xml:space="preserve">Inserir assinatura do proprietário ou do resp. téc. acompanhada de procuração
</t>
        </r>
      </text>
    </comment>
  </commentList>
</comments>
</file>

<file path=xl/sharedStrings.xml><?xml version="1.0" encoding="utf-8"?>
<sst xmlns="http://schemas.openxmlformats.org/spreadsheetml/2006/main" count="220" uniqueCount="171">
  <si>
    <t>Tipo</t>
  </si>
  <si>
    <t>Componentes cerâmicos</t>
  </si>
  <si>
    <t>Pré-moldados em concreto</t>
  </si>
  <si>
    <t>Argamassa</t>
  </si>
  <si>
    <t>Material asfáltico</t>
  </si>
  <si>
    <t>Outros (especificar)</t>
  </si>
  <si>
    <t>TOTAL Classe A</t>
  </si>
  <si>
    <t>Plásticos</t>
  </si>
  <si>
    <t>Papel/papelão</t>
  </si>
  <si>
    <t>Metais</t>
  </si>
  <si>
    <t>Vidros</t>
  </si>
  <si>
    <t>Madeiras</t>
  </si>
  <si>
    <t>TOTAL Classe B</t>
  </si>
  <si>
    <t>Gesso</t>
  </si>
  <si>
    <t>TOTAL Classe C</t>
  </si>
  <si>
    <t>Tintas</t>
  </si>
  <si>
    <t>Solventes</t>
  </si>
  <si>
    <t>Óleos</t>
  </si>
  <si>
    <t>Materiais que contenham amianto</t>
  </si>
  <si>
    <t>Outros materiais contaminados (especificar)</t>
  </si>
  <si>
    <t>TOTAL Classe D</t>
  </si>
  <si>
    <t>TRANSPORTE</t>
  </si>
  <si>
    <t>CLASSE/ RESÍDUO</t>
  </si>
  <si>
    <t>Empresa responsável pelo transporte</t>
  </si>
  <si>
    <t xml:space="preserve">Nº da licença ambiental </t>
  </si>
  <si>
    <t>A</t>
  </si>
  <si>
    <t>B</t>
  </si>
  <si>
    <t>C</t>
  </si>
  <si>
    <t>D</t>
  </si>
  <si>
    <t>DESTINAÇÃO FINAL</t>
  </si>
  <si>
    <t>Endereço</t>
  </si>
  <si>
    <t>Município</t>
  </si>
  <si>
    <t>Órgão Expedidor</t>
  </si>
  <si>
    <t>(Carimbo de Aprovação)</t>
  </si>
  <si>
    <t>1. IDENTIFICAÇÃO DO PROPRIETÁRIO E DO EMPREENDIMENTO</t>
  </si>
  <si>
    <t>CPF Resp. Legal</t>
  </si>
  <si>
    <t>3. CARACTERIZAÇÃO E QUANTIFICAÇÃO DOS RCD (Resíduos de Construção e/ou Demolição)</t>
  </si>
  <si>
    <t>Solos (terra) - volume solto</t>
  </si>
  <si>
    <t>Classes</t>
  </si>
  <si>
    <t>4. TRANSPORTE E DESTINAÇÃO FINAL</t>
  </si>
  <si>
    <t>Quantidade estimada de transporte - m³</t>
  </si>
  <si>
    <t>Assinatura do Proprietário</t>
  </si>
  <si>
    <t>Assinatura do Responsável Técnico</t>
  </si>
  <si>
    <t>Outros (especificar) - lixa, pincel, etc.</t>
  </si>
  <si>
    <t>CEP</t>
  </si>
  <si>
    <t>INSCRIÇÃO DE IPTU</t>
  </si>
  <si>
    <t>TELEFONE</t>
  </si>
  <si>
    <t>PROPRIETÁRIO OU RAZÃO SOCIAL</t>
  </si>
  <si>
    <t>CPF/CNPJ</t>
  </si>
  <si>
    <t>ENDEREÇO</t>
  </si>
  <si>
    <t>RESPONS. LEGAL PELA EMPRESA</t>
  </si>
  <si>
    <t>A.R.T./R.R.T</t>
  </si>
  <si>
    <t>Registro Conselho</t>
  </si>
  <si>
    <t>Empresa Receptora</t>
  </si>
  <si>
    <t>QUADRA</t>
  </si>
  <si>
    <t>LOTE</t>
  </si>
  <si>
    <t>2. IDENTIFICAÇÃO DO (A) RESPONSÁVEL TÉCNICO (A)</t>
  </si>
  <si>
    <t>NOME</t>
  </si>
  <si>
    <t>Celular</t>
  </si>
  <si>
    <t>Nº Lic. Ambiental</t>
  </si>
  <si>
    <t>ENDEREÇO COMPLETO DA OBRA</t>
  </si>
  <si>
    <t>E-mail Resp. Téc.</t>
  </si>
  <si>
    <t>CLASSE / RESÍDUO</t>
  </si>
  <si>
    <t xml:space="preserve">Processo nº ________________   </t>
  </si>
  <si>
    <t>5. CARACTERÍSTICAS DO SISTEMA CONSTRUTIVO DA OBRA.</t>
  </si>
  <si>
    <t>OUTROS</t>
  </si>
  <si>
    <t>ESTR. COBERTURA</t>
  </si>
  <si>
    <t>COBERTURA</t>
  </si>
  <si>
    <t>PAREDES/FECHAMENTO</t>
  </si>
  <si>
    <t>JUSTIFICATIVAS:</t>
  </si>
  <si>
    <t>ATERRO/CORTE</t>
  </si>
  <si>
    <t>(     ) GRANDE GERADOR           (   ) PEQUENO GERADOR</t>
  </si>
  <si>
    <t>RESIDENCIAL</t>
  </si>
  <si>
    <t>COMERCIAL</t>
  </si>
  <si>
    <t>INDUSTRIAL</t>
  </si>
  <si>
    <t>TIPOLOGIA DA EDIFICAÇÃO</t>
  </si>
  <si>
    <t>PINTURA</t>
  </si>
  <si>
    <t>CONSTRUÇÃO (m2)</t>
  </si>
  <si>
    <t>REFORMA (m2)</t>
  </si>
  <si>
    <t>DEMOLIÇÃO (m2)</t>
  </si>
  <si>
    <t>ÁREA TOTAL (m2)</t>
  </si>
  <si>
    <t>IAT</t>
  </si>
  <si>
    <t>STATUS</t>
  </si>
  <si>
    <t>CONTROLES DE FORMULÁRIO</t>
  </si>
  <si>
    <t>DIVIDENDOS</t>
  </si>
  <si>
    <t>Residencial</t>
  </si>
  <si>
    <t>Comercial</t>
  </si>
  <si>
    <t>Industrial</t>
  </si>
  <si>
    <t>Qtidade (m³)</t>
  </si>
  <si>
    <t>TOTAL GERAL (gerado - reuso)</t>
  </si>
  <si>
    <t>REUSO EM OBRA</t>
  </si>
  <si>
    <t>GERAÇÃO EM OBRA</t>
  </si>
  <si>
    <t>PROCESSO DE GERAÇÃO</t>
  </si>
  <si>
    <t>ACONDICIONAMENTO</t>
  </si>
  <si>
    <t>OBSERVAÇÃO: ART/RRT para fins de PGRCC</t>
  </si>
  <si>
    <t>SUB TOTAL</t>
  </si>
  <si>
    <t>TOTAL REUSO</t>
  </si>
  <si>
    <t>Empresa</t>
  </si>
  <si>
    <t>CNPJ</t>
  </si>
  <si>
    <t>Licença</t>
  </si>
  <si>
    <t>Validade</t>
  </si>
  <si>
    <t>Atividade</t>
  </si>
  <si>
    <t>Res. A</t>
  </si>
  <si>
    <t>Res. B</t>
  </si>
  <si>
    <t>Res. C</t>
  </si>
  <si>
    <t>Res. D</t>
  </si>
  <si>
    <t>Kurica Ambiental S/A</t>
  </si>
  <si>
    <t>07.706.588/0002-23</t>
  </si>
  <si>
    <t>RLO 178.262-R1 ou 246.983</t>
  </si>
  <si>
    <t>26/03/2024 e 12/07/2025</t>
  </si>
  <si>
    <t>Transportadora de resíduos perigosos e não perigosos. OBS: nas Ativ. Específica consta "Transportadora de resíduos não perigosos (classe II) e nos Detalhes da Atividade: "transp. De RSU e RCC"</t>
  </si>
  <si>
    <t>Londrina</t>
  </si>
  <si>
    <t>17.337.341/0001-50</t>
  </si>
  <si>
    <t>RLAS 268.436</t>
  </si>
  <si>
    <t>Transportadora de produtos não perigosos</t>
  </si>
  <si>
    <t>Recithinner</t>
  </si>
  <si>
    <t>04.250.385/0001-04</t>
  </si>
  <si>
    <t>RLO 268.403</t>
  </si>
  <si>
    <t>Transportadora de resíduos perigosos e não perigosos</t>
  </si>
  <si>
    <t>Locaçambas</t>
  </si>
  <si>
    <t>07.507.210/0001-10</t>
  </si>
  <si>
    <t>RLO 248.517</t>
  </si>
  <si>
    <t>213.610.870-00</t>
  </si>
  <si>
    <t>287079-R1</t>
  </si>
  <si>
    <t>Transportadora de cargas em geral e de resíduos não perigosos (classe II)</t>
  </si>
  <si>
    <t>81.895.294/0001-69</t>
  </si>
  <si>
    <t>RLO 254739-R2</t>
  </si>
  <si>
    <t>Transportadora de cargas em geral e de resíduos classe I e II</t>
  </si>
  <si>
    <t>RLO 242.048</t>
  </si>
  <si>
    <t>Tratamento e/ou disposição final de resíduos sólidos</t>
  </si>
  <si>
    <t>AA 284.381</t>
  </si>
  <si>
    <t>Destinação final de resíduos com emissão de Autorização Ambiental Automática</t>
  </si>
  <si>
    <t>28.894.060/0001-14</t>
  </si>
  <si>
    <t>RLO 256.659</t>
  </si>
  <si>
    <t>Tratamento e/ou disposição final de resíduos sólidos não perigosos</t>
  </si>
  <si>
    <t>75.218.453/0001-98</t>
  </si>
  <si>
    <t>LO 274.704</t>
  </si>
  <si>
    <t>Graffitex</t>
  </si>
  <si>
    <t>00.457.993/0001-25</t>
  </si>
  <si>
    <t>282.725-R3</t>
  </si>
  <si>
    <t>Fabricação de solventes, secantes e impermeabilizantes, Fabricação de texturas e grafiatos, Fabricação de Tintas, Esmaltes, Lacas e Vernizes</t>
  </si>
  <si>
    <t>VOLUME PREVISTO DE RESÍDUOS (m3)</t>
  </si>
  <si>
    <t>VERIFICAÇÃO QUANTO AO DIMENSIONAMENTO</t>
  </si>
  <si>
    <t>H37</t>
  </si>
  <si>
    <t>P39</t>
  </si>
  <si>
    <t>Órgão expedidor</t>
  </si>
  <si>
    <t>Ibiporã</t>
  </si>
  <si>
    <t>Rod. PR 862, Lote 59 e 60, Zona Rural</t>
  </si>
  <si>
    <t>Caçambas d´Itália</t>
  </si>
  <si>
    <t>Ibientulhos</t>
  </si>
  <si>
    <t>Transdregs Ambiental</t>
  </si>
  <si>
    <t>ICA Ambiental</t>
  </si>
  <si>
    <t>Rua Clotário Portugal, 65</t>
  </si>
  <si>
    <t>R. Inhambuxororo, 100 - Jácomo Violin</t>
  </si>
  <si>
    <t>Rod. Celso Garcia Cid, 12633 - Zona Rural, CEP 86170-000</t>
  </si>
  <si>
    <t>Rua Jacinto Barroso Sobrinho, 205 - Santa Luzia, CEP 86200-000</t>
  </si>
  <si>
    <t>R. Ibrahim Prud. da Silva, 3073 - Parque Industrial, CEP 86200-000</t>
  </si>
  <si>
    <t>Rua Carmela Dutra, 354, Jd. Morumbi, CEP 86.036-360</t>
  </si>
  <si>
    <t>R. Estevan Gomes Ribeiro, 80 - Jd santa Luzia, CEP 86200-000</t>
  </si>
  <si>
    <t>Rua Tietê, 1600, Vila Nova, CEP 86025-230</t>
  </si>
  <si>
    <t xml:space="preserve"> VOLUME TOTAL GERADO</t>
  </si>
  <si>
    <t>Data _____ / _____ / _________           Carimbo e assinatura do técnico – SAAMA</t>
  </si>
  <si>
    <t>OBS.: PREENCHER OS CAMPOS EM BRANCO</t>
  </si>
  <si>
    <t>Transcardoso Ambiental</t>
  </si>
  <si>
    <t>Misto</t>
  </si>
  <si>
    <t>MISTO</t>
  </si>
  <si>
    <r>
      <t xml:space="preserve">As empresas citadas neste plano poderão ser substituídas quando necessário, desde que sejam licenciadas para os respectivos resíduos e serviços, para isto, preencher as ibnformações da nova empresa na aba "Licenças atualizadas", na linha em branco. Os valores em m³ são estimados e aproximados. Diferenças expressivas no declarado com o comprovado deverão ser justificadas na ocasião da solicitação do habite-se.
</t>
    </r>
    <r>
      <rPr>
        <b/>
        <sz val="10"/>
        <color indexed="10"/>
        <rFont val="Calibri"/>
        <family val="2"/>
      </rPr>
      <t>Procure reutilizar ou reciclar os resíduos</t>
    </r>
    <r>
      <rPr>
        <sz val="10"/>
        <color indexed="8"/>
        <rFont val="Calibri"/>
        <family val="2"/>
      </rPr>
      <t xml:space="preserve">. Assim podem-se diminuir os custos da obra e minimizar os impactos ambientais. </t>
    </r>
  </si>
  <si>
    <t>Declaro estar ciente do conteúdo da Resolução Conama 307 de 2002, e da Lei Municipal 2449/2011.
(OBS.: Os Comprovantes de Transporte e Destinação Final deverão ser guardados, pois serão exigidos para emissão de Habite-Se. Deverão ser entregues na SAAMA, juntamente com o formulário próprio.)</t>
  </si>
  <si>
    <t>Uso exclusivo da Secretaria Municipal do Meio Ambiente - SAAMA</t>
  </si>
  <si>
    <t>75.218.453/0003-50</t>
  </si>
  <si>
    <t>LAS 317070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</si>
</sst>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43"/>
      <name val="Calibri"/>
      <family val="2"/>
    </font>
    <font>
      <b/>
      <sz val="10"/>
      <name val="Calibri"/>
      <family val="2"/>
    </font>
    <font>
      <sz val="9"/>
      <color indexed="81"/>
      <name val="Segoe UI"/>
      <family val="2"/>
    </font>
    <font>
      <sz val="10"/>
      <name val="Calibri"/>
      <family val="2"/>
    </font>
    <font>
      <b/>
      <sz val="10"/>
      <color indexed="10"/>
      <name val="Calibri"/>
      <family val="2"/>
    </font>
    <font>
      <u/>
      <sz val="11"/>
      <color theme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40C28"/>
      <name val="Calibri"/>
      <family val="2"/>
      <scheme val="minor"/>
    </font>
    <font>
      <u/>
      <sz val="10"/>
      <color theme="10"/>
      <name val="Calibri"/>
      <family val="2"/>
    </font>
    <font>
      <sz val="10"/>
      <color rgb="FFFF0000"/>
      <name val="Calibri"/>
      <family val="2"/>
    </font>
    <font>
      <b/>
      <i/>
      <u/>
      <sz val="10"/>
      <color theme="1"/>
      <name val="Calibri"/>
      <family val="2"/>
      <scheme val="minor"/>
    </font>
    <font>
      <sz val="9"/>
      <color indexed="81"/>
      <name val="Segoe UI"/>
      <charset val="1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5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365">
    <xf numFmtId="0" fontId="0" fillId="0" borderId="0" xfId="0"/>
    <xf numFmtId="0" fontId="1" fillId="2" borderId="1" xfId="0" applyFont="1" applyFill="1" applyBorder="1" applyAlignment="1">
      <alignment horizontal="left" vertical="center" shrinkToFit="1"/>
    </xf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shrinkToFit="1"/>
    </xf>
    <xf numFmtId="0" fontId="1" fillId="0" borderId="0" xfId="0" applyFont="1" applyAlignment="1">
      <alignment horizontal="left" vertical="center"/>
    </xf>
    <xf numFmtId="2" fontId="1" fillId="0" borderId="0" xfId="0" applyNumberFormat="1" applyFont="1" applyAlignment="1">
      <alignment horizontal="left"/>
    </xf>
    <xf numFmtId="0" fontId="1" fillId="0" borderId="2" xfId="0" applyFont="1" applyBorder="1" applyAlignment="1" applyProtection="1">
      <alignment horizontal="left" vertical="center" shrinkToFit="1"/>
      <protection locked="0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2" fontId="0" fillId="0" borderId="0" xfId="0" applyNumberFormat="1"/>
    <xf numFmtId="0" fontId="1" fillId="0" borderId="0" xfId="0" applyFont="1" applyAlignment="1" applyProtection="1">
      <alignment horizontal="left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vertical="center" wrapText="1"/>
      <protection locked="0"/>
    </xf>
    <xf numFmtId="0" fontId="9" fillId="0" borderId="9" xfId="0" applyFont="1" applyBorder="1" applyAlignment="1" applyProtection="1">
      <alignment vertical="center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14" fontId="9" fillId="0" borderId="9" xfId="0" applyNumberFormat="1" applyFont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 applyProtection="1">
      <alignment vertical="center" wrapText="1"/>
      <protection locked="0"/>
    </xf>
    <xf numFmtId="0" fontId="11" fillId="0" borderId="11" xfId="0" applyFont="1" applyBorder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11" fillId="0" borderId="13" xfId="0" applyFont="1" applyBorder="1" applyAlignment="1" applyProtection="1">
      <alignment vertical="center" wrapText="1"/>
      <protection locked="0"/>
    </xf>
    <xf numFmtId="0" fontId="11" fillId="0" borderId="12" xfId="0" applyFont="1" applyBorder="1" applyAlignment="1" applyProtection="1">
      <alignment vertical="center"/>
      <protection locked="0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14" fontId="11" fillId="0" borderId="12" xfId="0" applyNumberFormat="1" applyFont="1" applyBorder="1" applyAlignment="1" applyProtection="1">
      <alignment horizontal="center" vertical="center" wrapText="1"/>
      <protection locked="0"/>
    </xf>
    <xf numFmtId="0" fontId="9" fillId="0" borderId="12" xfId="0" applyFont="1" applyBorder="1" applyAlignment="1" applyProtection="1">
      <alignment vertical="center" wrapText="1"/>
      <protection locked="0"/>
    </xf>
    <xf numFmtId="0" fontId="9" fillId="0" borderId="14" xfId="0" applyFont="1" applyBorder="1" applyAlignment="1" applyProtection="1">
      <alignment vertical="center"/>
      <protection locked="0"/>
    </xf>
    <xf numFmtId="0" fontId="11" fillId="0" borderId="12" xfId="0" applyFont="1" applyBorder="1" applyAlignment="1" applyProtection="1">
      <alignment vertical="center" wrapText="1"/>
      <protection locked="0"/>
    </xf>
    <xf numFmtId="0" fontId="11" fillId="0" borderId="14" xfId="0" applyFont="1" applyBorder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9" fillId="0" borderId="13" xfId="0" applyFont="1" applyBorder="1" applyAlignment="1" applyProtection="1">
      <alignment vertical="center" wrapText="1"/>
      <protection locked="0"/>
    </xf>
    <xf numFmtId="0" fontId="9" fillId="0" borderId="12" xfId="0" applyFont="1" applyBorder="1" applyAlignment="1" applyProtection="1">
      <alignment vertic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14" fontId="9" fillId="0" borderId="12" xfId="0" applyNumberFormat="1" applyFont="1" applyBorder="1" applyAlignment="1" applyProtection="1">
      <alignment horizontal="center" vertical="center" wrapText="1"/>
      <protection locked="0"/>
    </xf>
    <xf numFmtId="0" fontId="12" fillId="0" borderId="12" xfId="0" applyFont="1" applyBorder="1" applyAlignment="1" applyProtection="1">
      <alignment vertical="center"/>
      <protection locked="0"/>
    </xf>
    <xf numFmtId="0" fontId="6" fillId="0" borderId="14" xfId="1" applyFont="1" applyFill="1" applyBorder="1" applyAlignment="1" applyProtection="1">
      <alignment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11" fillId="0" borderId="16" xfId="0" applyFont="1" applyBorder="1" applyAlignment="1" applyProtection="1">
      <alignment vertical="center" wrapText="1"/>
      <protection locked="0"/>
    </xf>
    <xf numFmtId="0" fontId="12" fillId="0" borderId="15" xfId="0" applyFont="1" applyBorder="1" applyAlignment="1" applyProtection="1">
      <alignment vertical="center"/>
      <protection locked="0"/>
    </xf>
    <xf numFmtId="0" fontId="11" fillId="0" borderId="16" xfId="0" applyFont="1" applyBorder="1" applyAlignment="1" applyProtection="1">
      <alignment horizontal="center" vertical="center" wrapText="1"/>
      <protection locked="0"/>
    </xf>
    <xf numFmtId="14" fontId="9" fillId="0" borderId="15" xfId="0" applyNumberFormat="1" applyFont="1" applyBorder="1" applyAlignment="1" applyProtection="1">
      <alignment horizontal="center" vertical="center" wrapText="1"/>
      <protection locked="0"/>
    </xf>
    <xf numFmtId="0" fontId="9" fillId="0" borderId="16" xfId="0" applyFont="1" applyBorder="1" applyAlignment="1" applyProtection="1">
      <alignment vertical="center" wrapText="1"/>
      <protection locked="0"/>
    </xf>
    <xf numFmtId="0" fontId="9" fillId="0" borderId="15" xfId="0" applyFont="1" applyBorder="1" applyAlignment="1" applyProtection="1">
      <alignment vertical="center" wrapText="1"/>
      <protection locked="0"/>
    </xf>
    <xf numFmtId="0" fontId="6" fillId="0" borderId="17" xfId="1" applyFont="1" applyFill="1" applyBorder="1" applyAlignment="1" applyProtection="1">
      <alignment vertical="center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14" fontId="9" fillId="0" borderId="0" xfId="0" applyNumberFormat="1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9" fillId="0" borderId="12" xfId="0" applyFont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 applyProtection="1">
      <alignment vertical="center"/>
      <protection locked="0"/>
    </xf>
    <xf numFmtId="0" fontId="9" fillId="0" borderId="16" xfId="0" applyFont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>
      <alignment vertical="center"/>
    </xf>
    <xf numFmtId="0" fontId="17" fillId="0" borderId="3" xfId="0" applyFont="1" applyBorder="1" applyAlignment="1" applyProtection="1">
      <alignment vertical="center"/>
      <protection locked="0"/>
    </xf>
    <xf numFmtId="0" fontId="17" fillId="0" borderId="6" xfId="0" applyFont="1" applyBorder="1" applyAlignment="1" applyProtection="1">
      <alignment horizontal="left"/>
      <protection locked="0"/>
    </xf>
    <xf numFmtId="0" fontId="17" fillId="0" borderId="3" xfId="0" applyFont="1" applyBorder="1" applyAlignment="1" applyProtection="1">
      <alignment horizontal="left"/>
      <protection locked="0"/>
    </xf>
    <xf numFmtId="0" fontId="17" fillId="0" borderId="5" xfId="0" applyFont="1" applyBorder="1" applyAlignment="1" applyProtection="1">
      <alignment vertical="center"/>
      <protection locked="0"/>
    </xf>
    <xf numFmtId="0" fontId="18" fillId="0" borderId="6" xfId="0" applyFont="1" applyBorder="1" applyAlignment="1" applyProtection="1">
      <alignment vertical="top" shrinkToFit="1"/>
      <protection locked="0"/>
    </xf>
    <xf numFmtId="0" fontId="17" fillId="0" borderId="0" xfId="0" applyFont="1" applyAlignment="1" applyProtection="1">
      <alignment horizontal="left"/>
      <protection locked="0"/>
    </xf>
    <xf numFmtId="0" fontId="17" fillId="0" borderId="29" xfId="0" applyFont="1" applyBorder="1" applyAlignment="1" applyProtection="1">
      <alignment vertical="center"/>
      <protection locked="0"/>
    </xf>
    <xf numFmtId="0" fontId="17" fillId="0" borderId="42" xfId="0" applyFont="1" applyBorder="1" applyAlignment="1" applyProtection="1">
      <alignment vertical="center"/>
      <protection locked="0"/>
    </xf>
    <xf numFmtId="0" fontId="1" fillId="0" borderId="3" xfId="0" applyFont="1" applyBorder="1" applyAlignment="1">
      <alignment horizontal="left"/>
    </xf>
    <xf numFmtId="0" fontId="3" fillId="0" borderId="8" xfId="0" applyFont="1" applyBorder="1" applyAlignment="1" applyProtection="1">
      <alignment horizontal="left"/>
      <protection locked="0"/>
    </xf>
    <xf numFmtId="0" fontId="2" fillId="0" borderId="30" xfId="0" applyFont="1" applyBorder="1" applyAlignment="1" applyProtection="1">
      <alignment vertical="top" shrinkToFit="1"/>
      <protection locked="0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2" borderId="50" xfId="0" applyFont="1" applyFill="1" applyBorder="1" applyAlignment="1">
      <alignment horizontal="center" vertical="top" shrinkToFit="1"/>
    </xf>
    <xf numFmtId="0" fontId="9" fillId="0" borderId="47" xfId="0" applyFont="1" applyBorder="1"/>
    <xf numFmtId="0" fontId="9" fillId="0" borderId="53" xfId="0" applyFont="1" applyBorder="1"/>
    <xf numFmtId="0" fontId="1" fillId="2" borderId="46" xfId="0" applyFont="1" applyFill="1" applyBorder="1" applyAlignment="1">
      <alignment horizontal="center" vertical="top" shrinkToFit="1"/>
    </xf>
    <xf numFmtId="0" fontId="1" fillId="2" borderId="47" xfId="0" applyFont="1" applyFill="1" applyBorder="1" applyAlignment="1">
      <alignment horizontal="center" vertical="top" shrinkToFit="1"/>
    </xf>
    <xf numFmtId="0" fontId="1" fillId="2" borderId="53" xfId="0" applyFont="1" applyFill="1" applyBorder="1" applyAlignment="1">
      <alignment horizontal="center" vertical="top" shrinkToFit="1"/>
    </xf>
    <xf numFmtId="0" fontId="1" fillId="2" borderId="57" xfId="0" applyFont="1" applyFill="1" applyBorder="1" applyAlignment="1">
      <alignment horizontal="center" vertical="top" shrinkToFit="1"/>
    </xf>
    <xf numFmtId="0" fontId="9" fillId="0" borderId="19" xfId="0" applyFont="1" applyBorder="1"/>
    <xf numFmtId="0" fontId="9" fillId="0" borderId="58" xfId="0" applyFont="1" applyBorder="1"/>
    <xf numFmtId="0" fontId="1" fillId="4" borderId="25" xfId="0" applyFont="1" applyFill="1" applyBorder="1" applyAlignment="1" applyProtection="1">
      <alignment horizontal="center" vertical="top" shrinkToFit="1"/>
      <protection locked="0"/>
    </xf>
    <xf numFmtId="0" fontId="1" fillId="4" borderId="1" xfId="0" applyFont="1" applyFill="1" applyBorder="1" applyAlignment="1" applyProtection="1">
      <alignment horizontal="center" vertical="top" shrinkToFit="1"/>
      <protection locked="0"/>
    </xf>
    <xf numFmtId="0" fontId="1" fillId="4" borderId="24" xfId="0" applyFont="1" applyFill="1" applyBorder="1" applyAlignment="1" applyProtection="1">
      <alignment horizontal="center" vertical="top" shrinkToFit="1"/>
      <protection locked="0"/>
    </xf>
    <xf numFmtId="0" fontId="2" fillId="3" borderId="23" xfId="0" applyFont="1" applyFill="1" applyBorder="1" applyAlignment="1">
      <alignment horizontal="left" vertical="top" shrinkToFit="1"/>
    </xf>
    <xf numFmtId="0" fontId="2" fillId="3" borderId="1" xfId="0" applyFont="1" applyFill="1" applyBorder="1" applyAlignment="1">
      <alignment horizontal="left" vertical="top" shrinkToFit="1"/>
    </xf>
    <xf numFmtId="0" fontId="2" fillId="3" borderId="26" xfId="0" applyFont="1" applyFill="1" applyBorder="1" applyAlignment="1">
      <alignment horizontal="left" vertical="top" shrinkToFit="1"/>
    </xf>
    <xf numFmtId="0" fontId="9" fillId="0" borderId="23" xfId="0" applyFont="1" applyBorder="1" applyAlignment="1" applyProtection="1">
      <alignment horizontal="center" vertical="top" shrinkToFit="1"/>
      <protection locked="0"/>
    </xf>
    <xf numFmtId="0" fontId="9" fillId="0" borderId="1" xfId="0" applyFont="1" applyBorder="1" applyAlignment="1" applyProtection="1">
      <alignment horizontal="center" vertical="top" shrinkToFit="1"/>
      <protection locked="0"/>
    </xf>
    <xf numFmtId="0" fontId="9" fillId="0" borderId="24" xfId="0" applyFont="1" applyBorder="1" applyAlignment="1" applyProtection="1">
      <alignment horizontal="center" vertical="top" shrinkToFit="1"/>
      <protection locked="0"/>
    </xf>
    <xf numFmtId="0" fontId="1" fillId="2" borderId="31" xfId="0" applyFont="1" applyFill="1" applyBorder="1" applyAlignment="1">
      <alignment horizontal="center" vertical="center" wrapText="1" shrinkToFit="1"/>
    </xf>
    <xf numFmtId="0" fontId="1" fillId="2" borderId="29" xfId="0" applyFont="1" applyFill="1" applyBorder="1" applyAlignment="1">
      <alignment horizontal="center" vertical="center" wrapText="1" shrinkToFit="1"/>
    </xf>
    <xf numFmtId="0" fontId="1" fillId="2" borderId="32" xfId="0" applyFont="1" applyFill="1" applyBorder="1" applyAlignment="1">
      <alignment horizontal="center" vertical="center" wrapText="1" shrinkToFit="1"/>
    </xf>
    <xf numFmtId="0" fontId="1" fillId="2" borderId="43" xfId="0" applyFont="1" applyFill="1" applyBorder="1" applyAlignment="1">
      <alignment horizontal="center" vertical="center" wrapText="1" shrinkToFit="1"/>
    </xf>
    <xf numFmtId="0" fontId="1" fillId="2" borderId="0" xfId="0" applyFont="1" applyFill="1" applyAlignment="1">
      <alignment horizontal="center" vertical="center" wrapText="1" shrinkToFit="1"/>
    </xf>
    <xf numFmtId="0" fontId="1" fillId="2" borderId="4" xfId="0" applyFont="1" applyFill="1" applyBorder="1" applyAlignment="1">
      <alignment horizontal="center" vertical="center" wrapText="1" shrinkToFit="1"/>
    </xf>
    <xf numFmtId="0" fontId="1" fillId="2" borderId="41" xfId="0" applyFont="1" applyFill="1" applyBorder="1" applyAlignment="1">
      <alignment horizontal="center" vertical="center" wrapText="1" shrinkToFit="1"/>
    </xf>
    <xf numFmtId="0" fontId="1" fillId="2" borderId="6" xfId="0" applyFont="1" applyFill="1" applyBorder="1" applyAlignment="1">
      <alignment horizontal="center" vertical="center" wrapText="1" shrinkToFit="1"/>
    </xf>
    <xf numFmtId="0" fontId="1" fillId="2" borderId="7" xfId="0" applyFont="1" applyFill="1" applyBorder="1" applyAlignment="1">
      <alignment horizontal="center" vertical="center" wrapText="1" shrinkToFit="1"/>
    </xf>
    <xf numFmtId="0" fontId="1" fillId="4" borderId="31" xfId="0" applyFont="1" applyFill="1" applyBorder="1" applyAlignment="1" applyProtection="1">
      <alignment horizontal="center" vertical="top" shrinkToFit="1"/>
      <protection locked="0"/>
    </xf>
    <xf numFmtId="0" fontId="1" fillId="4" borderId="29" xfId="0" applyFont="1" applyFill="1" applyBorder="1" applyAlignment="1" applyProtection="1">
      <alignment horizontal="center" vertical="top" shrinkToFit="1"/>
      <protection locked="0"/>
    </xf>
    <xf numFmtId="0" fontId="1" fillId="4" borderId="42" xfId="0" applyFont="1" applyFill="1" applyBorder="1" applyAlignment="1" applyProtection="1">
      <alignment horizontal="center" vertical="top" shrinkToFit="1"/>
      <protection locked="0"/>
    </xf>
    <xf numFmtId="0" fontId="1" fillId="4" borderId="43" xfId="0" applyFont="1" applyFill="1" applyBorder="1" applyAlignment="1" applyProtection="1">
      <alignment horizontal="center" vertical="top" shrinkToFit="1"/>
      <protection locked="0"/>
    </xf>
    <xf numFmtId="0" fontId="1" fillId="4" borderId="0" xfId="0" applyFont="1" applyFill="1" applyAlignment="1" applyProtection="1">
      <alignment horizontal="center" vertical="top" shrinkToFit="1"/>
      <protection locked="0"/>
    </xf>
    <xf numFmtId="0" fontId="1" fillId="4" borderId="8" xfId="0" applyFont="1" applyFill="1" applyBorder="1" applyAlignment="1" applyProtection="1">
      <alignment horizontal="center" vertical="top" shrinkToFit="1"/>
      <protection locked="0"/>
    </xf>
    <xf numFmtId="0" fontId="1" fillId="4" borderId="41" xfId="0" applyFont="1" applyFill="1" applyBorder="1" applyAlignment="1" applyProtection="1">
      <alignment horizontal="center" vertical="top" shrinkToFit="1"/>
      <protection locked="0"/>
    </xf>
    <xf numFmtId="0" fontId="1" fillId="4" borderId="6" xfId="0" applyFont="1" applyFill="1" applyBorder="1" applyAlignment="1" applyProtection="1">
      <alignment horizontal="center" vertical="top" shrinkToFit="1"/>
      <protection locked="0"/>
    </xf>
    <xf numFmtId="0" fontId="1" fillId="4" borderId="30" xfId="0" applyFont="1" applyFill="1" applyBorder="1" applyAlignment="1" applyProtection="1">
      <alignment horizontal="center" vertical="top" shrinkToFit="1"/>
      <protection locked="0"/>
    </xf>
    <xf numFmtId="0" fontId="1" fillId="4" borderId="28" xfId="0" applyFont="1" applyFill="1" applyBorder="1" applyAlignment="1" applyProtection="1">
      <alignment horizontal="center" vertical="top" shrinkToFit="1"/>
      <protection locked="0"/>
    </xf>
    <xf numFmtId="0" fontId="1" fillId="4" borderId="3" xfId="0" applyFont="1" applyFill="1" applyBorder="1" applyAlignment="1" applyProtection="1">
      <alignment horizontal="center" vertical="top" shrinkToFit="1"/>
      <protection locked="0"/>
    </xf>
    <xf numFmtId="0" fontId="1" fillId="4" borderId="5" xfId="0" applyFont="1" applyFill="1" applyBorder="1" applyAlignment="1" applyProtection="1">
      <alignment horizontal="center" vertical="top" shrinkToFit="1"/>
      <protection locked="0"/>
    </xf>
    <xf numFmtId="0" fontId="2" fillId="2" borderId="28" xfId="0" applyFont="1" applyFill="1" applyBorder="1" applyAlignment="1" applyProtection="1">
      <alignment horizontal="center" vertical="top" shrinkToFit="1"/>
      <protection locked="0"/>
    </xf>
    <xf numFmtId="0" fontId="9" fillId="0" borderId="29" xfId="0" applyFont="1" applyBorder="1" applyAlignment="1" applyProtection="1">
      <alignment vertical="top" shrinkToFit="1"/>
      <protection locked="0"/>
    </xf>
    <xf numFmtId="0" fontId="9" fillId="0" borderId="32" xfId="0" applyFont="1" applyBorder="1" applyAlignment="1" applyProtection="1">
      <alignment vertical="top" shrinkToFit="1"/>
      <protection locked="0"/>
    </xf>
    <xf numFmtId="0" fontId="1" fillId="4" borderId="28" xfId="0" applyFont="1" applyFill="1" applyBorder="1" applyAlignment="1" applyProtection="1">
      <alignment horizontal="left" vertical="top" wrapText="1"/>
      <protection locked="0"/>
    </xf>
    <xf numFmtId="0" fontId="1" fillId="4" borderId="29" xfId="0" applyFont="1" applyFill="1" applyBorder="1" applyAlignment="1" applyProtection="1">
      <alignment horizontal="left" vertical="top" wrapText="1"/>
      <protection locked="0"/>
    </xf>
    <xf numFmtId="0" fontId="1" fillId="4" borderId="32" xfId="0" applyFont="1" applyFill="1" applyBorder="1" applyAlignment="1" applyProtection="1">
      <alignment horizontal="left" vertical="top" wrapText="1"/>
      <protection locked="0"/>
    </xf>
    <xf numFmtId="0" fontId="1" fillId="4" borderId="3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Alignment="1" applyProtection="1">
      <alignment horizontal="left" vertical="top" wrapText="1"/>
      <protection locked="0"/>
    </xf>
    <xf numFmtId="0" fontId="1" fillId="4" borderId="4" xfId="0" applyFont="1" applyFill="1" applyBorder="1" applyAlignment="1" applyProtection="1">
      <alignment horizontal="left" vertical="top" wrapText="1"/>
      <protection locked="0"/>
    </xf>
    <xf numFmtId="0" fontId="1" fillId="4" borderId="5" xfId="0" applyFont="1" applyFill="1" applyBorder="1" applyAlignment="1" applyProtection="1">
      <alignment horizontal="left" vertical="top" wrapText="1"/>
      <protection locked="0"/>
    </xf>
    <xf numFmtId="0" fontId="1" fillId="4" borderId="6" xfId="0" applyFont="1" applyFill="1" applyBorder="1" applyAlignment="1" applyProtection="1">
      <alignment horizontal="left" vertical="top" wrapText="1"/>
      <protection locked="0"/>
    </xf>
    <xf numFmtId="0" fontId="1" fillId="4" borderId="7" xfId="0" applyFont="1" applyFill="1" applyBorder="1" applyAlignment="1" applyProtection="1">
      <alignment horizontal="left" vertical="top" wrapText="1"/>
      <protection locked="0"/>
    </xf>
    <xf numFmtId="0" fontId="2" fillId="6" borderId="23" xfId="0" applyFont="1" applyFill="1" applyBorder="1" applyAlignment="1">
      <alignment horizontal="center" shrinkToFit="1"/>
    </xf>
    <xf numFmtId="0" fontId="9" fillId="0" borderId="1" xfId="0" applyFont="1" applyBorder="1" applyAlignment="1">
      <alignment horizontal="center" shrinkToFit="1"/>
    </xf>
    <xf numFmtId="0" fontId="9" fillId="0" borderId="24" xfId="0" applyFont="1" applyBorder="1" applyAlignment="1">
      <alignment horizontal="center" shrinkToFit="1"/>
    </xf>
    <xf numFmtId="0" fontId="1" fillId="0" borderId="25" xfId="0" applyFont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 applyProtection="1">
      <alignment vertical="center"/>
      <protection locked="0"/>
    </xf>
    <xf numFmtId="0" fontId="9" fillId="0" borderId="24" xfId="0" applyFont="1" applyBorder="1" applyAlignment="1" applyProtection="1">
      <alignment vertical="center"/>
      <protection locked="0"/>
    </xf>
    <xf numFmtId="0" fontId="1" fillId="6" borderId="25" xfId="0" applyFont="1" applyFill="1" applyBorder="1" applyAlignment="1" applyProtection="1">
      <alignment horizontal="center" vertical="center" shrinkToFit="1"/>
      <protection hidden="1"/>
    </xf>
    <xf numFmtId="0" fontId="1" fillId="6" borderId="1" xfId="0" applyFont="1" applyFill="1" applyBorder="1" applyAlignment="1" applyProtection="1">
      <alignment vertical="center"/>
      <protection hidden="1"/>
    </xf>
    <xf numFmtId="0" fontId="1" fillId="6" borderId="24" xfId="0" applyFont="1" applyFill="1" applyBorder="1" applyAlignment="1" applyProtection="1">
      <alignment vertical="center"/>
      <protection hidden="1"/>
    </xf>
    <xf numFmtId="0" fontId="9" fillId="6" borderId="1" xfId="0" applyFont="1" applyFill="1" applyBorder="1" applyAlignment="1" applyProtection="1">
      <alignment vertical="center"/>
      <protection hidden="1"/>
    </xf>
    <xf numFmtId="0" fontId="9" fillId="6" borderId="24" xfId="0" applyFont="1" applyFill="1" applyBorder="1" applyAlignment="1" applyProtection="1">
      <alignment vertical="center"/>
      <protection hidden="1"/>
    </xf>
    <xf numFmtId="0" fontId="9" fillId="6" borderId="1" xfId="0" applyFont="1" applyFill="1" applyBorder="1" applyAlignment="1" applyProtection="1">
      <alignment vertical="center" shrinkToFit="1"/>
      <protection hidden="1"/>
    </xf>
    <xf numFmtId="0" fontId="9" fillId="6" borderId="24" xfId="0" applyFont="1" applyFill="1" applyBorder="1" applyAlignment="1" applyProtection="1">
      <alignment vertical="center" shrinkToFit="1"/>
      <protection hidden="1"/>
    </xf>
    <xf numFmtId="0" fontId="1" fillId="6" borderId="26" xfId="0" applyFont="1" applyFill="1" applyBorder="1" applyAlignment="1" applyProtection="1">
      <alignment vertical="center"/>
      <protection hidden="1"/>
    </xf>
    <xf numFmtId="0" fontId="2" fillId="5" borderId="23" xfId="0" applyFont="1" applyFill="1" applyBorder="1" applyAlignment="1">
      <alignment horizontal="left" vertical="center" shrinkToFit="1"/>
    </xf>
    <xf numFmtId="0" fontId="2" fillId="5" borderId="1" xfId="0" applyFont="1" applyFill="1" applyBorder="1" applyAlignment="1">
      <alignment horizontal="left" vertical="center" shrinkToFit="1"/>
    </xf>
    <xf numFmtId="0" fontId="2" fillId="5" borderId="26" xfId="0" applyFont="1" applyFill="1" applyBorder="1" applyAlignment="1">
      <alignment horizontal="left" vertical="center" shrinkToFit="1"/>
    </xf>
    <xf numFmtId="0" fontId="1" fillId="2" borderId="23" xfId="0" applyFont="1" applyFill="1" applyBorder="1" applyAlignment="1">
      <alignment horizontal="center" vertical="top" shrinkToFit="1"/>
    </xf>
    <xf numFmtId="0" fontId="1" fillId="0" borderId="1" xfId="0" applyFont="1" applyBorder="1" applyAlignment="1">
      <alignment horizontal="center" vertical="top" shrinkToFit="1"/>
    </xf>
    <xf numFmtId="0" fontId="1" fillId="0" borderId="24" xfId="0" applyFont="1" applyBorder="1" applyAlignment="1">
      <alignment horizontal="center" vertical="top" shrinkToFit="1"/>
    </xf>
    <xf numFmtId="0" fontId="1" fillId="6" borderId="2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4" xfId="0" applyFont="1" applyFill="1" applyBorder="1" applyAlignment="1">
      <alignment horizontal="center" vertical="center"/>
    </xf>
    <xf numFmtId="0" fontId="1" fillId="6" borderId="26" xfId="0" applyFont="1" applyFill="1" applyBorder="1" applyAlignment="1">
      <alignment horizontal="center" vertical="center"/>
    </xf>
    <xf numFmtId="0" fontId="2" fillId="7" borderId="23" xfId="0" applyFont="1" applyFill="1" applyBorder="1" applyAlignment="1">
      <alignment horizontal="left" shrinkToFit="1"/>
    </xf>
    <xf numFmtId="0" fontId="2" fillId="7" borderId="1" xfId="0" applyFont="1" applyFill="1" applyBorder="1" applyAlignment="1">
      <alignment horizontal="left" shrinkToFit="1"/>
    </xf>
    <xf numFmtId="0" fontId="2" fillId="7" borderId="26" xfId="0" applyFont="1" applyFill="1" applyBorder="1" applyAlignment="1">
      <alignment horizontal="left" shrinkToFit="1"/>
    </xf>
    <xf numFmtId="0" fontId="9" fillId="7" borderId="1" xfId="0" applyFont="1" applyFill="1" applyBorder="1" applyAlignment="1">
      <alignment shrinkToFit="1"/>
    </xf>
    <xf numFmtId="0" fontId="9" fillId="7" borderId="24" xfId="0" applyFont="1" applyFill="1" applyBorder="1" applyAlignment="1">
      <alignment shrinkToFit="1"/>
    </xf>
    <xf numFmtId="0" fontId="2" fillId="7" borderId="25" xfId="0" applyFont="1" applyFill="1" applyBorder="1" applyAlignment="1">
      <alignment horizontal="center" shrinkToFit="1"/>
    </xf>
    <xf numFmtId="0" fontId="9" fillId="7" borderId="1" xfId="0" applyFont="1" applyFill="1" applyBorder="1"/>
    <xf numFmtId="0" fontId="9" fillId="7" borderId="24" xfId="0" applyFont="1" applyFill="1" applyBorder="1"/>
    <xf numFmtId="0" fontId="1" fillId="7" borderId="1" xfId="0" applyFont="1" applyFill="1" applyBorder="1"/>
    <xf numFmtId="0" fontId="1" fillId="7" borderId="24" xfId="0" applyFont="1" applyFill="1" applyBorder="1"/>
    <xf numFmtId="0" fontId="2" fillId="7" borderId="25" xfId="0" applyFont="1" applyFill="1" applyBorder="1" applyAlignment="1">
      <alignment shrinkToFit="1"/>
    </xf>
    <xf numFmtId="0" fontId="1" fillId="7" borderId="26" xfId="0" applyFont="1" applyFill="1" applyBorder="1"/>
    <xf numFmtId="0" fontId="9" fillId="6" borderId="1" xfId="0" applyFont="1" applyFill="1" applyBorder="1" applyAlignment="1">
      <alignment horizontal="center"/>
    </xf>
    <xf numFmtId="0" fontId="9" fillId="6" borderId="24" xfId="0" applyFont="1" applyFill="1" applyBorder="1" applyAlignment="1">
      <alignment horizontal="center"/>
    </xf>
    <xf numFmtId="0" fontId="1" fillId="4" borderId="25" xfId="0" applyFont="1" applyFill="1" applyBorder="1" applyAlignment="1" applyProtection="1">
      <alignment horizontal="center" vertical="center" shrinkToFit="1"/>
      <protection locked="0"/>
    </xf>
    <xf numFmtId="0" fontId="1" fillId="4" borderId="1" xfId="0" applyFont="1" applyFill="1" applyBorder="1" applyAlignment="1" applyProtection="1">
      <alignment horizontal="center" vertical="center" shrinkToFit="1"/>
      <protection locked="0"/>
    </xf>
    <xf numFmtId="0" fontId="1" fillId="4" borderId="24" xfId="0" applyFont="1" applyFill="1" applyBorder="1" applyAlignment="1" applyProtection="1">
      <alignment horizontal="center" vertical="center" shrinkToFit="1"/>
      <protection locked="0"/>
    </xf>
    <xf numFmtId="0" fontId="1" fillId="6" borderId="2" xfId="0" applyFont="1" applyFill="1" applyBorder="1" applyAlignment="1" applyProtection="1">
      <alignment horizontal="center" vertical="center" shrinkToFit="1"/>
      <protection hidden="1"/>
    </xf>
    <xf numFmtId="0" fontId="1" fillId="6" borderId="2" xfId="0" applyFont="1" applyFill="1" applyBorder="1" applyAlignment="1" applyProtection="1">
      <alignment vertical="center"/>
      <protection hidden="1"/>
    </xf>
    <xf numFmtId="0" fontId="1" fillId="6" borderId="27" xfId="0" applyFont="1" applyFill="1" applyBorder="1" applyAlignment="1" applyProtection="1">
      <alignment vertical="center"/>
      <protection hidden="1"/>
    </xf>
    <xf numFmtId="0" fontId="1" fillId="0" borderId="38" xfId="0" applyFont="1" applyBorder="1" applyAlignment="1">
      <alignment horizontal="center" vertical="center" wrapText="1" shrinkToFit="1"/>
    </xf>
    <xf numFmtId="0" fontId="1" fillId="0" borderId="39" xfId="0" applyFont="1" applyBorder="1" applyAlignment="1">
      <alignment horizontal="center" vertical="center" wrapText="1" shrinkToFit="1"/>
    </xf>
    <xf numFmtId="0" fontId="1" fillId="0" borderId="40" xfId="0" applyFont="1" applyBorder="1" applyAlignment="1">
      <alignment horizontal="center" vertical="center" wrapText="1" shrinkToFit="1"/>
    </xf>
    <xf numFmtId="0" fontId="1" fillId="0" borderId="43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 shrinkToFit="1"/>
    </xf>
    <xf numFmtId="0" fontId="1" fillId="0" borderId="4" xfId="0" applyFont="1" applyBorder="1" applyAlignment="1">
      <alignment horizontal="center" vertical="center" wrapText="1" shrinkToFit="1"/>
    </xf>
    <xf numFmtId="0" fontId="1" fillId="0" borderId="41" xfId="0" applyFont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center" vertical="center" wrapText="1" shrinkToFit="1"/>
    </xf>
    <xf numFmtId="0" fontId="1" fillId="0" borderId="7" xfId="0" applyFont="1" applyBorder="1" applyAlignment="1">
      <alignment horizontal="center" vertical="center" wrapText="1" shrinkToFit="1"/>
    </xf>
    <xf numFmtId="0" fontId="9" fillId="7" borderId="24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center" shrinkToFit="1"/>
    </xf>
    <xf numFmtId="0" fontId="2" fillId="7" borderId="24" xfId="0" applyFont="1" applyFill="1" applyBorder="1" applyAlignment="1">
      <alignment horizontal="center" shrinkToFit="1"/>
    </xf>
    <xf numFmtId="0" fontId="2" fillId="7" borderId="28" xfId="0" applyFont="1" applyFill="1" applyBorder="1" applyAlignment="1">
      <alignment horizontal="center" shrinkToFit="1"/>
    </xf>
    <xf numFmtId="0" fontId="1" fillId="7" borderId="29" xfId="0" applyFont="1" applyFill="1" applyBorder="1"/>
    <xf numFmtId="0" fontId="1" fillId="7" borderId="32" xfId="0" applyFont="1" applyFill="1" applyBorder="1"/>
    <xf numFmtId="0" fontId="2" fillId="6" borderId="33" xfId="0" applyFont="1" applyFill="1" applyBorder="1" applyAlignment="1">
      <alignment horizontal="right" vertical="center" shrinkToFit="1"/>
    </xf>
    <xf numFmtId="0" fontId="9" fillId="6" borderId="34" xfId="0" applyFont="1" applyFill="1" applyBorder="1" applyAlignment="1">
      <alignment horizontal="right" vertical="center" shrinkToFit="1"/>
    </xf>
    <xf numFmtId="2" fontId="2" fillId="6" borderId="34" xfId="0" applyNumberFormat="1" applyFont="1" applyFill="1" applyBorder="1" applyAlignment="1" applyProtection="1">
      <alignment horizontal="center" vertical="center" shrinkToFit="1"/>
      <protection hidden="1"/>
    </xf>
    <xf numFmtId="2" fontId="9" fillId="6" borderId="34" xfId="0" applyNumberFormat="1" applyFont="1" applyFill="1" applyBorder="1" applyAlignment="1" applyProtection="1">
      <alignment horizontal="center" vertical="center" shrinkToFit="1"/>
      <protection hidden="1"/>
    </xf>
    <xf numFmtId="0" fontId="2" fillId="6" borderId="34" xfId="0" applyFont="1" applyFill="1" applyBorder="1" applyAlignment="1">
      <alignment horizontal="center" vertical="center" shrinkToFit="1"/>
    </xf>
    <xf numFmtId="2" fontId="10" fillId="6" borderId="34" xfId="0" applyNumberFormat="1" applyFont="1" applyFill="1" applyBorder="1" applyAlignment="1" applyProtection="1">
      <alignment horizontal="center" vertical="center" shrinkToFit="1"/>
      <protection hidden="1"/>
    </xf>
    <xf numFmtId="2" fontId="10" fillId="6" borderId="36" xfId="0" applyNumberFormat="1" applyFont="1" applyFill="1" applyBorder="1" applyAlignment="1" applyProtection="1">
      <alignment horizontal="center" vertical="center" shrinkToFit="1"/>
      <protection hidden="1"/>
    </xf>
    <xf numFmtId="0" fontId="9" fillId="6" borderId="33" xfId="0" applyFont="1" applyFill="1" applyBorder="1" applyAlignment="1">
      <alignment horizontal="center" vertical="center" shrinkToFit="1"/>
    </xf>
    <xf numFmtId="0" fontId="9" fillId="6" borderId="34" xfId="0" applyFont="1" applyFill="1" applyBorder="1" applyAlignment="1">
      <alignment horizontal="center" vertical="center" shrinkToFit="1"/>
    </xf>
    <xf numFmtId="0" fontId="9" fillId="6" borderId="35" xfId="0" applyFont="1" applyFill="1" applyBorder="1" applyAlignment="1">
      <alignment horizontal="center" vertical="center" shrinkToFit="1"/>
    </xf>
    <xf numFmtId="0" fontId="2" fillId="6" borderId="52" xfId="0" applyFont="1" applyFill="1" applyBorder="1" applyAlignment="1">
      <alignment horizontal="right" vertical="center" shrinkToFit="1"/>
    </xf>
    <xf numFmtId="0" fontId="2" fillId="6" borderId="48" xfId="0" applyFont="1" applyFill="1" applyBorder="1" applyAlignment="1">
      <alignment horizontal="right" vertical="center" shrinkToFit="1"/>
    </xf>
    <xf numFmtId="2" fontId="2" fillId="6" borderId="48" xfId="0" applyNumberFormat="1" applyFont="1" applyFill="1" applyBorder="1" applyAlignment="1" applyProtection="1">
      <alignment horizontal="center" vertical="center"/>
      <protection hidden="1"/>
    </xf>
    <xf numFmtId="2" fontId="2" fillId="6" borderId="46" xfId="0" applyNumberFormat="1" applyFont="1" applyFill="1" applyBorder="1" applyAlignment="1" applyProtection="1">
      <alignment horizontal="center" vertical="center"/>
      <protection hidden="1"/>
    </xf>
    <xf numFmtId="2" fontId="9" fillId="6" borderId="52" xfId="0" applyNumberFormat="1" applyFont="1" applyFill="1" applyBorder="1" applyAlignment="1" applyProtection="1">
      <alignment horizontal="center" vertical="center" shrinkToFit="1"/>
      <protection hidden="1"/>
    </xf>
    <xf numFmtId="2" fontId="9" fillId="6" borderId="48" xfId="0" applyNumberFormat="1" applyFont="1" applyFill="1" applyBorder="1" applyAlignment="1" applyProtection="1">
      <alignment horizontal="center" vertical="center" shrinkToFit="1"/>
      <protection hidden="1"/>
    </xf>
    <xf numFmtId="0" fontId="14" fillId="6" borderId="48" xfId="0" applyFont="1" applyFill="1" applyBorder="1" applyAlignment="1" applyProtection="1">
      <alignment horizontal="center" vertical="center" wrapText="1"/>
      <protection hidden="1"/>
    </xf>
    <xf numFmtId="0" fontId="14" fillId="6" borderId="49" xfId="0" applyFont="1" applyFill="1" applyBorder="1" applyAlignment="1" applyProtection="1">
      <alignment horizontal="center" vertical="center" wrapText="1"/>
      <protection hidden="1"/>
    </xf>
    <xf numFmtId="0" fontId="9" fillId="0" borderId="23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26" xfId="0" applyFont="1" applyBorder="1" applyAlignment="1" applyProtection="1">
      <alignment horizontal="center" vertical="center" wrapText="1"/>
      <protection locked="0"/>
    </xf>
    <xf numFmtId="0" fontId="1" fillId="0" borderId="25" xfId="0" applyFont="1" applyBorder="1" applyAlignment="1">
      <alignment horizontal="left" vertical="center" shrinkToFit="1"/>
    </xf>
    <xf numFmtId="0" fontId="1" fillId="0" borderId="1" xfId="0" applyFont="1" applyBorder="1" applyAlignment="1">
      <alignment horizontal="left" vertical="center" shrinkToFit="1"/>
    </xf>
    <xf numFmtId="0" fontId="1" fillId="0" borderId="24" xfId="0" applyFont="1" applyBorder="1" applyAlignment="1">
      <alignment horizontal="left" vertical="center" shrinkToFit="1"/>
    </xf>
    <xf numFmtId="0" fontId="1" fillId="4" borderId="28" xfId="0" applyFont="1" applyFill="1" applyBorder="1" applyAlignment="1" applyProtection="1">
      <alignment horizontal="center" vertical="center" shrinkToFit="1"/>
      <protection locked="0"/>
    </xf>
    <xf numFmtId="0" fontId="1" fillId="4" borderId="32" xfId="0" applyFont="1" applyFill="1" applyBorder="1" applyAlignment="1" applyProtection="1">
      <alignment horizontal="center" vertical="center" shrinkToFit="1"/>
      <protection locked="0"/>
    </xf>
    <xf numFmtId="0" fontId="1" fillId="4" borderId="23" xfId="0" applyFont="1" applyFill="1" applyBorder="1" applyAlignment="1" applyProtection="1">
      <alignment horizontal="center" vertical="center" shrinkToFit="1"/>
      <protection locked="0"/>
    </xf>
    <xf numFmtId="0" fontId="1" fillId="4" borderId="26" xfId="0" applyFont="1" applyFill="1" applyBorder="1" applyAlignment="1" applyProtection="1">
      <alignment horizontal="center" vertical="center" shrinkToFit="1"/>
      <protection locked="0"/>
    </xf>
    <xf numFmtId="0" fontId="1" fillId="6" borderId="23" xfId="0" applyFont="1" applyFill="1" applyBorder="1" applyAlignment="1" applyProtection="1">
      <alignment horizontal="center" vertical="center" shrinkToFit="1"/>
      <protection hidden="1"/>
    </xf>
    <xf numFmtId="0" fontId="1" fillId="6" borderId="1" xfId="0" applyFont="1" applyFill="1" applyBorder="1" applyAlignment="1" applyProtection="1">
      <alignment horizontal="center" vertical="center" shrinkToFit="1"/>
      <protection hidden="1"/>
    </xf>
    <xf numFmtId="0" fontId="1" fillId="4" borderId="23" xfId="0" applyFont="1" applyFill="1" applyBorder="1" applyAlignment="1" applyProtection="1">
      <alignment horizontal="center" vertical="center" wrapText="1" shrinkToFit="1"/>
      <protection locked="0"/>
    </xf>
    <xf numFmtId="0" fontId="1" fillId="4" borderId="1" xfId="0" applyFont="1" applyFill="1" applyBorder="1" applyAlignment="1" applyProtection="1">
      <alignment horizontal="center" vertical="center" wrapText="1" shrinkToFit="1"/>
      <protection locked="0"/>
    </xf>
    <xf numFmtId="0" fontId="1" fillId="4" borderId="26" xfId="0" applyFont="1" applyFill="1" applyBorder="1" applyAlignment="1" applyProtection="1">
      <alignment horizontal="center" vertical="center" wrapText="1" shrinkToFit="1"/>
      <protection locked="0"/>
    </xf>
    <xf numFmtId="0" fontId="2" fillId="2" borderId="46" xfId="0" applyFont="1" applyFill="1" applyBorder="1" applyAlignment="1">
      <alignment horizontal="left" vertical="center" shrinkToFit="1"/>
    </xf>
    <xf numFmtId="0" fontId="2" fillId="2" borderId="47" xfId="0" applyFont="1" applyFill="1" applyBorder="1" applyAlignment="1">
      <alignment horizontal="left" vertical="center" shrinkToFit="1"/>
    </xf>
    <xf numFmtId="0" fontId="1" fillId="2" borderId="48" xfId="0" applyFont="1" applyFill="1" applyBorder="1" applyAlignment="1" applyProtection="1">
      <alignment horizontal="center" vertical="center" shrinkToFit="1"/>
      <protection hidden="1"/>
    </xf>
    <xf numFmtId="0" fontId="1" fillId="2" borderId="49" xfId="0" applyFont="1" applyFill="1" applyBorder="1" applyAlignment="1" applyProtection="1">
      <alignment horizontal="center" vertical="center" shrinkToFit="1"/>
      <protection hidden="1"/>
    </xf>
    <xf numFmtId="0" fontId="1" fillId="2" borderId="50" xfId="0" applyFont="1" applyFill="1" applyBorder="1" applyAlignment="1" applyProtection="1">
      <alignment horizontal="center" vertical="center" shrinkToFit="1"/>
      <protection hidden="1"/>
    </xf>
    <xf numFmtId="0" fontId="1" fillId="2" borderId="47" xfId="0" applyFont="1" applyFill="1" applyBorder="1" applyAlignment="1" applyProtection="1">
      <alignment horizontal="center" vertical="center" shrinkToFit="1"/>
      <protection hidden="1"/>
    </xf>
    <xf numFmtId="0" fontId="1" fillId="2" borderId="51" xfId="0" applyFont="1" applyFill="1" applyBorder="1" applyAlignment="1" applyProtection="1">
      <alignment horizontal="center" vertical="center" shrinkToFit="1"/>
      <protection hidden="1"/>
    </xf>
    <xf numFmtId="0" fontId="1" fillId="6" borderId="50" xfId="0" applyFont="1" applyFill="1" applyBorder="1" applyAlignment="1" applyProtection="1">
      <alignment horizontal="center" vertical="center" shrinkToFit="1"/>
      <protection hidden="1"/>
    </xf>
    <xf numFmtId="0" fontId="1" fillId="6" borderId="47" xfId="0" applyFont="1" applyFill="1" applyBorder="1" applyAlignment="1" applyProtection="1">
      <alignment horizontal="center" vertical="center" shrinkToFit="1"/>
      <protection hidden="1"/>
    </xf>
    <xf numFmtId="0" fontId="1" fillId="4" borderId="50" xfId="0" applyFont="1" applyFill="1" applyBorder="1" applyAlignment="1" applyProtection="1">
      <alignment horizontal="center" vertical="center" wrapText="1" shrinkToFit="1"/>
      <protection locked="0"/>
    </xf>
    <xf numFmtId="0" fontId="1" fillId="4" borderId="47" xfId="0" applyFont="1" applyFill="1" applyBorder="1" applyAlignment="1" applyProtection="1">
      <alignment horizontal="center" vertical="center" wrapText="1" shrinkToFit="1"/>
      <protection locked="0"/>
    </xf>
    <xf numFmtId="0" fontId="1" fillId="4" borderId="51" xfId="0" applyFont="1" applyFill="1" applyBorder="1" applyAlignment="1" applyProtection="1">
      <alignment horizontal="center" vertical="center" wrapText="1" shrinkToFit="1"/>
      <protection locked="0"/>
    </xf>
    <xf numFmtId="0" fontId="9" fillId="0" borderId="50" xfId="0" applyFont="1" applyBorder="1" applyAlignment="1" applyProtection="1">
      <alignment horizontal="center" vertical="center" wrapText="1"/>
      <protection locked="0"/>
    </xf>
    <xf numFmtId="0" fontId="9" fillId="0" borderId="47" xfId="0" applyFont="1" applyBorder="1" applyAlignment="1" applyProtection="1">
      <alignment horizontal="center" vertical="center" wrapText="1"/>
      <protection locked="0"/>
    </xf>
    <xf numFmtId="0" fontId="9" fillId="0" borderId="51" xfId="0" applyFont="1" applyBorder="1" applyAlignment="1" applyProtection="1">
      <alignment horizontal="center" vertical="center" wrapText="1"/>
      <protection locked="0"/>
    </xf>
    <xf numFmtId="0" fontId="2" fillId="2" borderId="31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1" fillId="4" borderId="5" xfId="0" applyFont="1" applyFill="1" applyBorder="1" applyAlignment="1" applyProtection="1">
      <alignment horizontal="center" vertical="center" shrinkToFit="1"/>
      <protection locked="0"/>
    </xf>
    <xf numFmtId="0" fontId="1" fillId="4" borderId="7" xfId="0" applyFont="1" applyFill="1" applyBorder="1" applyAlignment="1" applyProtection="1">
      <alignment horizontal="center" vertical="center" shrinkToFit="1"/>
      <protection locked="0"/>
    </xf>
    <xf numFmtId="0" fontId="2" fillId="2" borderId="41" xfId="0" applyFont="1" applyFill="1" applyBorder="1" applyAlignment="1">
      <alignment horizontal="center" vertical="center" shrinkToFit="1"/>
    </xf>
    <xf numFmtId="0" fontId="9" fillId="0" borderId="30" xfId="0" applyFont="1" applyBorder="1"/>
    <xf numFmtId="0" fontId="2" fillId="2" borderId="1" xfId="0" applyFont="1" applyFill="1" applyBorder="1" applyAlignment="1">
      <alignment horizontal="left" vertical="center" shrinkToFit="1"/>
    </xf>
    <xf numFmtId="0" fontId="1" fillId="2" borderId="27" xfId="0" applyFont="1" applyFill="1" applyBorder="1" applyAlignment="1" applyProtection="1">
      <alignment horizontal="center" vertical="center" shrinkToFit="1"/>
      <protection hidden="1"/>
    </xf>
    <xf numFmtId="0" fontId="1" fillId="2" borderId="26" xfId="0" applyFont="1" applyFill="1" applyBorder="1" applyAlignment="1" applyProtection="1">
      <alignment horizontal="center" vertical="center" shrinkToFit="1"/>
      <protection hidden="1"/>
    </xf>
    <xf numFmtId="0" fontId="2" fillId="2" borderId="41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" fillId="4" borderId="3" xfId="0" applyFont="1" applyFill="1" applyBorder="1" applyAlignment="1" applyProtection="1">
      <alignment horizontal="center" vertical="center" shrinkToFit="1"/>
      <protection locked="0"/>
    </xf>
    <xf numFmtId="0" fontId="1" fillId="4" borderId="4" xfId="0" applyFont="1" applyFill="1" applyBorder="1" applyAlignment="1" applyProtection="1">
      <alignment horizontal="center" vertical="center" shrinkToFit="1"/>
      <protection locked="0"/>
    </xf>
    <xf numFmtId="0" fontId="2" fillId="2" borderId="25" xfId="0" applyFont="1" applyFill="1" applyBorder="1" applyAlignment="1">
      <alignment horizontal="left" vertical="center" shrinkToFit="1"/>
    </xf>
    <xf numFmtId="0" fontId="2" fillId="2" borderId="31" xfId="0" applyFont="1" applyFill="1" applyBorder="1" applyAlignment="1">
      <alignment horizontal="center" vertical="center" shrinkToFit="1"/>
    </xf>
    <xf numFmtId="0" fontId="9" fillId="0" borderId="42" xfId="0" applyFont="1" applyBorder="1"/>
    <xf numFmtId="0" fontId="1" fillId="0" borderId="43" xfId="0" applyFont="1" applyBorder="1"/>
    <xf numFmtId="0" fontId="9" fillId="0" borderId="8" xfId="0" applyFont="1" applyBorder="1"/>
    <xf numFmtId="0" fontId="1" fillId="0" borderId="1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9" fillId="0" borderId="26" xfId="0" applyFont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horizontal="center" vertical="center" shrinkToFit="1"/>
      <protection locked="0"/>
    </xf>
    <xf numFmtId="0" fontId="9" fillId="0" borderId="32" xfId="0" applyFont="1" applyBorder="1" applyAlignment="1" applyProtection="1">
      <alignment horizontal="center" vertical="center"/>
      <protection locked="0"/>
    </xf>
    <xf numFmtId="0" fontId="9" fillId="0" borderId="26" xfId="0" applyFont="1" applyBorder="1" applyAlignment="1" applyProtection="1">
      <alignment horizontal="center" vertical="center" shrinkToFit="1"/>
      <protection locked="0"/>
    </xf>
    <xf numFmtId="0" fontId="2" fillId="2" borderId="2" xfId="0" applyFont="1" applyFill="1" applyBorder="1" applyAlignment="1">
      <alignment horizontal="left" vertical="center" shrinkToFit="1"/>
    </xf>
    <xf numFmtId="0" fontId="1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2" fillId="2" borderId="20" xfId="0" applyFont="1" applyFill="1" applyBorder="1" applyAlignment="1">
      <alignment horizontal="center" vertical="center" shrinkToFit="1"/>
    </xf>
    <xf numFmtId="0" fontId="9" fillId="0" borderId="21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2" fillId="2" borderId="33" xfId="0" applyFont="1" applyFill="1" applyBorder="1" applyAlignment="1">
      <alignment horizontal="center" vertical="center" wrapText="1" shrinkToFit="1"/>
    </xf>
    <xf numFmtId="0" fontId="2" fillId="2" borderId="34" xfId="0" applyFont="1" applyFill="1" applyBorder="1" applyAlignment="1">
      <alignment horizontal="center" vertical="center" wrapText="1" shrinkToFit="1"/>
    </xf>
    <xf numFmtId="0" fontId="2" fillId="2" borderId="35" xfId="0" applyFont="1" applyFill="1" applyBorder="1" applyAlignment="1">
      <alignment horizontal="center" vertical="center" wrapText="1" shrinkToFit="1"/>
    </xf>
    <xf numFmtId="0" fontId="2" fillId="2" borderId="36" xfId="0" applyFont="1" applyFill="1" applyBorder="1" applyAlignment="1">
      <alignment horizontal="center" vertical="center" wrapText="1" shrinkToFit="1"/>
    </xf>
    <xf numFmtId="0" fontId="2" fillId="2" borderId="37" xfId="0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27" xfId="0" applyFont="1" applyFill="1" applyBorder="1" applyAlignment="1">
      <alignment horizontal="center" vertical="center" wrapText="1" shrinkToFit="1"/>
    </xf>
    <xf numFmtId="0" fontId="2" fillId="2" borderId="38" xfId="0" applyFont="1" applyFill="1" applyBorder="1" applyAlignment="1">
      <alignment horizontal="center" vertical="center" shrinkToFit="1"/>
    </xf>
    <xf numFmtId="0" fontId="2" fillId="2" borderId="39" xfId="0" applyFont="1" applyFill="1" applyBorder="1" applyAlignment="1">
      <alignment horizontal="center" vertical="center" shrinkToFit="1"/>
    </xf>
    <xf numFmtId="0" fontId="2" fillId="2" borderId="40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1" fillId="2" borderId="37" xfId="0" applyFont="1" applyFill="1" applyBorder="1" applyAlignment="1">
      <alignment horizontal="center" vertical="center" shrinkToFit="1"/>
    </xf>
    <xf numFmtId="0" fontId="1" fillId="6" borderId="2" xfId="0" applyFont="1" applyFill="1" applyBorder="1" applyAlignment="1">
      <alignment horizontal="center" vertical="center" shrinkToFit="1"/>
    </xf>
    <xf numFmtId="0" fontId="1" fillId="2" borderId="27" xfId="0" applyFont="1" applyFill="1" applyBorder="1" applyAlignment="1">
      <alignment horizontal="center" vertical="center" shrinkToFit="1"/>
    </xf>
    <xf numFmtId="0" fontId="1" fillId="6" borderId="23" xfId="0" applyFont="1" applyFill="1" applyBorder="1" applyAlignment="1">
      <alignment horizontal="center" vertical="center" shrinkToFit="1"/>
    </xf>
    <xf numFmtId="0" fontId="1" fillId="6" borderId="1" xfId="0" applyFont="1" applyFill="1" applyBorder="1" applyAlignment="1">
      <alignment horizontal="center" vertical="center" shrinkToFit="1"/>
    </xf>
    <xf numFmtId="0" fontId="1" fillId="2" borderId="26" xfId="0" applyFont="1" applyFill="1" applyBorder="1" applyAlignment="1">
      <alignment horizontal="center" vertical="center" shrinkToFit="1"/>
    </xf>
    <xf numFmtId="0" fontId="1" fillId="2" borderId="23" xfId="0" applyFont="1" applyFill="1" applyBorder="1" applyAlignment="1">
      <alignment horizontal="left" vertical="center" shrinkToFit="1"/>
    </xf>
    <xf numFmtId="0" fontId="1" fillId="2" borderId="24" xfId="0" applyFont="1" applyFill="1" applyBorder="1" applyAlignment="1">
      <alignment horizontal="left" vertical="center" shrinkToFit="1"/>
    </xf>
    <xf numFmtId="1" fontId="1" fillId="4" borderId="25" xfId="0" applyNumberFormat="1" applyFont="1" applyFill="1" applyBorder="1" applyAlignment="1" applyProtection="1">
      <alignment horizontal="left" vertical="center" shrinkToFit="1"/>
      <protection locked="0"/>
    </xf>
    <xf numFmtId="1" fontId="9" fillId="4" borderId="1" xfId="0" applyNumberFormat="1" applyFont="1" applyFill="1" applyBorder="1" applyAlignment="1" applyProtection="1">
      <alignment horizontal="left" vertical="center"/>
      <protection locked="0"/>
    </xf>
    <xf numFmtId="1" fontId="9" fillId="0" borderId="1" xfId="0" applyNumberFormat="1" applyFont="1" applyBorder="1" applyAlignment="1" applyProtection="1">
      <alignment vertical="center"/>
      <protection locked="0"/>
    </xf>
    <xf numFmtId="1" fontId="9" fillId="0" borderId="24" xfId="0" applyNumberFormat="1" applyFont="1" applyBorder="1" applyAlignment="1" applyProtection="1">
      <alignment vertical="center"/>
      <protection locked="0"/>
    </xf>
    <xf numFmtId="0" fontId="9" fillId="0" borderId="1" xfId="0" applyFont="1" applyBorder="1" applyAlignment="1">
      <alignment horizontal="left" vertical="center"/>
    </xf>
    <xf numFmtId="0" fontId="1" fillId="6" borderId="1" xfId="0" applyFont="1" applyFill="1" applyBorder="1" applyAlignment="1">
      <alignment vertical="center"/>
    </xf>
    <xf numFmtId="0" fontId="1" fillId="6" borderId="26" xfId="0" applyFont="1" applyFill="1" applyBorder="1" applyAlignment="1">
      <alignment vertical="center"/>
    </xf>
    <xf numFmtId="0" fontId="1" fillId="4" borderId="25" xfId="0" applyFont="1" applyFill="1" applyBorder="1" applyAlignment="1" applyProtection="1">
      <alignment horizontal="left" vertical="center" shrinkToFit="1"/>
      <protection locked="0"/>
    </xf>
    <xf numFmtId="0" fontId="1" fillId="2" borderId="25" xfId="0" applyFont="1" applyFill="1" applyBorder="1" applyAlignment="1">
      <alignment horizontal="left" vertical="center" shrinkToFit="1"/>
    </xf>
    <xf numFmtId="0" fontId="1" fillId="0" borderId="25" xfId="0" applyFont="1" applyBorder="1" applyAlignment="1" applyProtection="1">
      <alignment horizontal="left" vertical="center" shrinkToFit="1"/>
      <protection locked="0"/>
    </xf>
    <xf numFmtId="0" fontId="2" fillId="5" borderId="31" xfId="0" applyFont="1" applyFill="1" applyBorder="1" applyAlignment="1">
      <alignment horizontal="left" vertical="center" shrinkToFit="1"/>
    </xf>
    <xf numFmtId="0" fontId="1" fillId="5" borderId="29" xfId="0" applyFont="1" applyFill="1" applyBorder="1" applyAlignment="1">
      <alignment vertical="center"/>
    </xf>
    <xf numFmtId="0" fontId="1" fillId="5" borderId="32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49" fontId="13" fillId="0" borderId="25" xfId="1" applyNumberFormat="1" applyFont="1" applyBorder="1" applyAlignment="1" applyProtection="1">
      <alignment vertical="center"/>
      <protection locked="0"/>
    </xf>
    <xf numFmtId="0" fontId="9" fillId="0" borderId="24" xfId="0" applyFont="1" applyBorder="1" applyAlignment="1">
      <alignment horizontal="left" vertical="center"/>
    </xf>
    <xf numFmtId="2" fontId="1" fillId="4" borderId="25" xfId="0" applyNumberFormat="1" applyFont="1" applyFill="1" applyBorder="1" applyAlignment="1" applyProtection="1">
      <alignment horizontal="left" vertical="center" shrinkToFit="1"/>
      <protection locked="0"/>
    </xf>
    <xf numFmtId="2" fontId="9" fillId="0" borderId="1" xfId="0" applyNumberFormat="1" applyFont="1" applyBorder="1" applyAlignment="1" applyProtection="1">
      <alignment vertical="center"/>
      <protection locked="0"/>
    </xf>
    <xf numFmtId="2" fontId="9" fillId="0" borderId="26" xfId="0" applyNumberFormat="1" applyFont="1" applyBorder="1" applyAlignment="1" applyProtection="1">
      <alignment vertical="center"/>
      <protection locked="0"/>
    </xf>
    <xf numFmtId="0" fontId="1" fillId="5" borderId="1" xfId="0" applyFont="1" applyFill="1" applyBorder="1" applyAlignment="1">
      <alignment vertical="center"/>
    </xf>
    <xf numFmtId="0" fontId="1" fillId="5" borderId="6" xfId="0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0" fontId="1" fillId="2" borderId="23" xfId="0" applyFont="1" applyFill="1" applyBorder="1" applyAlignment="1">
      <alignment vertical="center" shrinkToFit="1"/>
    </xf>
    <xf numFmtId="0" fontId="9" fillId="0" borderId="1" xfId="0" applyFont="1" applyBorder="1" applyAlignment="1">
      <alignment vertical="center" shrinkToFit="1"/>
    </xf>
    <xf numFmtId="0" fontId="9" fillId="0" borderId="24" xfId="0" applyFont="1" applyBorder="1" applyAlignment="1">
      <alignment vertical="center" shrinkToFit="1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24" xfId="0" applyFont="1" applyBorder="1" applyAlignment="1" applyProtection="1">
      <alignment horizontal="left" vertical="center"/>
      <protection locked="0"/>
    </xf>
    <xf numFmtId="0" fontId="9" fillId="2" borderId="25" xfId="0" applyFont="1" applyFill="1" applyBorder="1" applyAlignment="1">
      <alignment horizontal="left" vertical="center"/>
    </xf>
    <xf numFmtId="0" fontId="9" fillId="2" borderId="24" xfId="0" applyFont="1" applyFill="1" applyBorder="1" applyAlignment="1">
      <alignment horizontal="left" vertical="center"/>
    </xf>
    <xf numFmtId="0" fontId="9" fillId="4" borderId="25" xfId="0" applyFont="1" applyFill="1" applyBorder="1" applyAlignment="1" applyProtection="1">
      <alignment horizontal="left" vertical="center"/>
      <protection locked="0"/>
    </xf>
    <xf numFmtId="0" fontId="9" fillId="0" borderId="26" xfId="0" applyFont="1" applyBorder="1" applyAlignment="1" applyProtection="1">
      <alignment horizontal="left" vertical="center"/>
      <protection locked="0"/>
    </xf>
    <xf numFmtId="3" fontId="9" fillId="4" borderId="25" xfId="0" applyNumberFormat="1" applyFont="1" applyFill="1" applyBorder="1" applyAlignment="1" applyProtection="1">
      <alignment horizontal="left" vertical="center"/>
      <protection locked="0"/>
    </xf>
    <xf numFmtId="2" fontId="1" fillId="0" borderId="25" xfId="0" applyNumberFormat="1" applyFont="1" applyBorder="1" applyAlignment="1" applyProtection="1">
      <alignment horizontal="left" vertical="center" shrinkToFit="1"/>
      <protection locked="0"/>
    </xf>
    <xf numFmtId="2" fontId="1" fillId="0" borderId="30" xfId="0" applyNumberFormat="1" applyFont="1" applyBorder="1" applyAlignment="1" applyProtection="1">
      <alignment vertical="center"/>
      <protection locked="0"/>
    </xf>
    <xf numFmtId="0" fontId="1" fillId="2" borderId="5" xfId="0" applyFont="1" applyFill="1" applyBorder="1" applyAlignment="1">
      <alignment horizontal="left" vertical="center" shrinkToFit="1"/>
    </xf>
    <xf numFmtId="0" fontId="9" fillId="0" borderId="6" xfId="0" applyFont="1" applyBorder="1" applyAlignment="1">
      <alignment horizontal="left" vertical="center" shrinkToFit="1"/>
    </xf>
    <xf numFmtId="2" fontId="9" fillId="0" borderId="24" xfId="0" applyNumberFormat="1" applyFont="1" applyBorder="1" applyAlignment="1" applyProtection="1">
      <alignment horizontal="left" vertical="center" shrinkToFit="1"/>
      <protection locked="0"/>
    </xf>
    <xf numFmtId="0" fontId="1" fillId="0" borderId="24" xfId="0" applyFont="1" applyBorder="1" applyAlignment="1">
      <alignment horizontal="left" vertical="center"/>
    </xf>
    <xf numFmtId="0" fontId="1" fillId="0" borderId="1" xfId="0" applyFont="1" applyBorder="1" applyAlignment="1" applyProtection="1">
      <alignment horizontal="left" vertical="center" shrinkToFit="1"/>
      <protection locked="0"/>
    </xf>
    <xf numFmtId="0" fontId="1" fillId="0" borderId="26" xfId="0" applyFont="1" applyBorder="1" applyAlignment="1" applyProtection="1">
      <alignment horizontal="left" vertical="center" shrinkToFit="1"/>
      <protection locked="0"/>
    </xf>
    <xf numFmtId="0" fontId="1" fillId="0" borderId="24" xfId="0" applyFont="1" applyBorder="1" applyAlignment="1">
      <alignment vertical="center"/>
    </xf>
    <xf numFmtId="0" fontId="1" fillId="0" borderId="28" xfId="0" applyFont="1" applyBorder="1" applyAlignment="1" applyProtection="1">
      <alignment horizontal="left" vertical="center" shrinkToFit="1"/>
      <protection locked="0"/>
    </xf>
    <xf numFmtId="0" fontId="9" fillId="0" borderId="29" xfId="0" applyFont="1" applyBorder="1" applyAlignment="1" applyProtection="1">
      <alignment vertical="center"/>
      <protection locked="0"/>
    </xf>
    <xf numFmtId="0" fontId="9" fillId="0" borderId="24" xfId="0" applyFont="1" applyBorder="1" applyAlignment="1">
      <alignment horizontal="left" vertical="center" shrinkToFit="1"/>
    </xf>
    <xf numFmtId="0" fontId="9" fillId="0" borderId="24" xfId="0" applyFont="1" applyBorder="1" applyAlignment="1" applyProtection="1">
      <alignment horizontal="left" vertical="center" shrinkToFit="1"/>
      <protection locked="0"/>
    </xf>
    <xf numFmtId="0" fontId="9" fillId="0" borderId="1" xfId="0" applyFont="1" applyBorder="1" applyAlignment="1" applyProtection="1">
      <alignment horizontal="left" vertical="center" shrinkToFit="1"/>
      <protection locked="0"/>
    </xf>
    <xf numFmtId="0" fontId="9" fillId="0" borderId="26" xfId="0" applyFont="1" applyBorder="1" applyAlignment="1" applyProtection="1">
      <alignment horizontal="left" vertical="center" shrinkToFit="1"/>
      <protection locked="0"/>
    </xf>
    <xf numFmtId="0" fontId="1" fillId="2" borderId="1" xfId="0" applyFont="1" applyFill="1" applyBorder="1" applyAlignment="1">
      <alignment horizontal="left" vertical="center" shrinkToFit="1"/>
    </xf>
    <xf numFmtId="0" fontId="9" fillId="0" borderId="2" xfId="0" applyFont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1" fillId="6" borderId="25" xfId="0" applyFont="1" applyFill="1" applyBorder="1" applyAlignment="1">
      <alignment horizontal="center" vertical="center" shrinkToFit="1"/>
    </xf>
    <xf numFmtId="0" fontId="1" fillId="2" borderId="24" xfId="0" applyFont="1" applyFill="1" applyBorder="1" applyAlignment="1">
      <alignment horizontal="center" vertical="center" shrinkToFit="1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24" xfId="0" applyFont="1" applyBorder="1" applyAlignment="1" applyProtection="1">
      <alignment vertical="center"/>
      <protection locked="0"/>
    </xf>
    <xf numFmtId="0" fontId="1" fillId="2" borderId="2" xfId="0" applyFont="1" applyFill="1" applyBorder="1" applyAlignment="1">
      <alignment horizontal="center" vertical="center" shrinkToFi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4" fillId="5" borderId="20" xfId="0" applyFont="1" applyFill="1" applyBorder="1" applyAlignment="1">
      <alignment horizontal="left" vertical="center" shrinkToFit="1"/>
    </xf>
    <xf numFmtId="0" fontId="1" fillId="5" borderId="21" xfId="0" applyFont="1" applyFill="1" applyBorder="1" applyAlignment="1">
      <alignment vertical="center"/>
    </xf>
    <xf numFmtId="0" fontId="1" fillId="5" borderId="22" xfId="0" applyFont="1" applyFill="1" applyBorder="1" applyAlignment="1">
      <alignment vertical="center"/>
    </xf>
    <xf numFmtId="0" fontId="1" fillId="0" borderId="26" xfId="0" applyFont="1" applyBorder="1" applyAlignment="1" applyProtection="1">
      <alignment vertical="center"/>
      <protection locked="0"/>
    </xf>
    <xf numFmtId="0" fontId="1" fillId="2" borderId="2" xfId="0" applyFont="1" applyFill="1" applyBorder="1" applyAlignment="1">
      <alignment horizontal="left" vertical="center" shrinkToFit="1"/>
    </xf>
    <xf numFmtId="0" fontId="1" fillId="0" borderId="2" xfId="0" applyFont="1" applyBorder="1" applyAlignment="1" applyProtection="1">
      <alignment horizontal="center" vertical="center" shrinkToFit="1"/>
      <protection locked="0"/>
    </xf>
    <xf numFmtId="0" fontId="1" fillId="0" borderId="27" xfId="0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/>
    </xf>
    <xf numFmtId="0" fontId="15" fillId="0" borderId="25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5" fillId="0" borderId="24" xfId="0" applyFont="1" applyBorder="1" applyAlignment="1" applyProtection="1">
      <alignment horizontal="center" vertical="center" wrapText="1"/>
      <protection locked="0"/>
    </xf>
    <xf numFmtId="0" fontId="15" fillId="0" borderId="54" xfId="0" applyFont="1" applyBorder="1" applyAlignment="1" applyProtection="1">
      <alignment horizontal="center" vertical="center" wrapText="1"/>
      <protection locked="0"/>
    </xf>
    <xf numFmtId="0" fontId="15" fillId="0" borderId="55" xfId="0" applyFont="1" applyBorder="1" applyAlignment="1" applyProtection="1">
      <alignment horizontal="center" vertical="center" wrapText="1"/>
      <protection locked="0"/>
    </xf>
    <xf numFmtId="0" fontId="15" fillId="0" borderId="56" xfId="0" applyFont="1" applyBorder="1" applyAlignment="1" applyProtection="1">
      <alignment horizontal="center" vertic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Input!$A$11" lockText="1" noThreeD="1"/>
</file>

<file path=xl/ctrlProps/ctrlProp2.xml><?xml version="1.0" encoding="utf-8"?>
<formControlPr xmlns="http://schemas.microsoft.com/office/spreadsheetml/2009/9/main" objectType="CheckBox" fmlaLink="Input!$A$12" lockText="1" noThreeD="1"/>
</file>

<file path=xl/ctrlProps/ctrlProp3.xml><?xml version="1.0" encoding="utf-8"?>
<formControlPr xmlns="http://schemas.microsoft.com/office/spreadsheetml/2009/9/main" objectType="CheckBox" fmlaLink="Input!$A$13" lockText="1" noThreeD="1"/>
</file>

<file path=xl/ctrlProps/ctrlProp4.xml><?xml version="1.0" encoding="utf-8"?>
<formControlPr xmlns="http://schemas.microsoft.com/office/spreadsheetml/2009/9/main" objectType="CheckBox" fmlaLink="Input!$A$14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5</xdr:row>
          <xdr:rowOff>114300</xdr:rowOff>
        </xdr:from>
        <xdr:to>
          <xdr:col>8</xdr:col>
          <xdr:colOff>409575</xdr:colOff>
          <xdr:row>7</xdr:row>
          <xdr:rowOff>28575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5</xdr:row>
          <xdr:rowOff>114300</xdr:rowOff>
        </xdr:from>
        <xdr:to>
          <xdr:col>12</xdr:col>
          <xdr:colOff>28575</xdr:colOff>
          <xdr:row>7</xdr:row>
          <xdr:rowOff>28575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0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5</xdr:row>
          <xdr:rowOff>114300</xdr:rowOff>
        </xdr:from>
        <xdr:to>
          <xdr:col>16</xdr:col>
          <xdr:colOff>28575</xdr:colOff>
          <xdr:row>7</xdr:row>
          <xdr:rowOff>28575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5</xdr:row>
          <xdr:rowOff>104775</xdr:rowOff>
        </xdr:from>
        <xdr:to>
          <xdr:col>18</xdr:col>
          <xdr:colOff>257175</xdr:colOff>
          <xdr:row>7</xdr:row>
          <xdr:rowOff>19050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0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3"/>
  <dimension ref="A1:Y76"/>
  <sheetViews>
    <sheetView showGridLines="0" tabSelected="1" showWhiteSpace="0" view="pageBreakPreview" zoomScale="90" zoomScaleNormal="90" zoomScaleSheetLayoutView="90" workbookViewId="0">
      <selection activeCell="T41" sqref="T41:Y41"/>
    </sheetView>
  </sheetViews>
  <sheetFormatPr defaultColWidth="14.28515625" defaultRowHeight="12.75" x14ac:dyDescent="0.2"/>
  <cols>
    <col min="1" max="3" width="5.42578125" style="2" customWidth="1"/>
    <col min="4" max="4" width="8.42578125" style="2" customWidth="1"/>
    <col min="5" max="6" width="5.42578125" style="2" customWidth="1"/>
    <col min="7" max="7" width="4.28515625" style="2" customWidth="1"/>
    <col min="8" max="8" width="6.85546875" style="2" customWidth="1"/>
    <col min="9" max="9" width="7" style="2" customWidth="1"/>
    <col min="10" max="10" width="5.42578125" style="2" customWidth="1"/>
    <col min="11" max="11" width="4.140625" style="2" customWidth="1"/>
    <col min="12" max="13" width="5.42578125" style="2" customWidth="1"/>
    <col min="14" max="14" width="4.140625" style="2" customWidth="1"/>
    <col min="15" max="15" width="4.42578125" style="2" customWidth="1"/>
    <col min="16" max="18" width="5.42578125" style="2" customWidth="1"/>
    <col min="19" max="19" width="12.140625" style="2" customWidth="1"/>
    <col min="20" max="24" width="5.42578125" style="2" customWidth="1"/>
    <col min="25" max="25" width="9" style="18" customWidth="1"/>
    <col min="26" max="16384" width="14.28515625" style="2"/>
  </cols>
  <sheetData>
    <row r="1" spans="1:25" ht="19.5" customHeight="1" thickBot="1" x14ac:dyDescent="0.25">
      <c r="A1" s="349" t="s">
        <v>162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  <c r="T1" s="350"/>
      <c r="U1" s="350"/>
      <c r="V1" s="350"/>
      <c r="W1" s="350"/>
      <c r="X1" s="350"/>
      <c r="Y1" s="350"/>
    </row>
    <row r="2" spans="1:25" s="4" customFormat="1" ht="16.5" customHeight="1" x14ac:dyDescent="0.25">
      <c r="A2" s="351" t="s">
        <v>34</v>
      </c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  <c r="Q2" s="352"/>
      <c r="R2" s="352"/>
      <c r="S2" s="352"/>
      <c r="T2" s="352"/>
      <c r="U2" s="352"/>
      <c r="V2" s="352"/>
      <c r="W2" s="352"/>
      <c r="X2" s="352"/>
      <c r="Y2" s="353"/>
    </row>
    <row r="3" spans="1:25" ht="12.6" customHeight="1" x14ac:dyDescent="0.2">
      <c r="A3" s="290" t="s">
        <v>47</v>
      </c>
      <c r="B3" s="260"/>
      <c r="C3" s="260"/>
      <c r="D3" s="260"/>
      <c r="E3" s="332"/>
      <c r="F3" s="301"/>
      <c r="G3" s="345"/>
      <c r="H3" s="345"/>
      <c r="I3" s="345"/>
      <c r="J3" s="345"/>
      <c r="K3" s="345"/>
      <c r="L3" s="345"/>
      <c r="M3" s="345"/>
      <c r="N3" s="346"/>
      <c r="O3" s="300" t="s">
        <v>48</v>
      </c>
      <c r="P3" s="213"/>
      <c r="Q3" s="301"/>
      <c r="R3" s="345"/>
      <c r="S3" s="345"/>
      <c r="T3" s="345"/>
      <c r="U3" s="345"/>
      <c r="V3" s="345"/>
      <c r="W3" s="345"/>
      <c r="X3" s="345"/>
      <c r="Y3" s="354"/>
    </row>
    <row r="4" spans="1:25" ht="12.6" customHeight="1" x14ac:dyDescent="0.2">
      <c r="A4" s="290" t="s">
        <v>49</v>
      </c>
      <c r="B4" s="260"/>
      <c r="C4" s="260"/>
      <c r="D4" s="260"/>
      <c r="E4" s="332"/>
      <c r="F4" s="301"/>
      <c r="G4" s="345"/>
      <c r="H4" s="345"/>
      <c r="I4" s="345"/>
      <c r="J4" s="345"/>
      <c r="K4" s="345"/>
      <c r="L4" s="345"/>
      <c r="M4" s="345"/>
      <c r="N4" s="345"/>
      <c r="O4" s="345"/>
      <c r="P4" s="345"/>
      <c r="Q4" s="345"/>
      <c r="R4" s="345"/>
      <c r="S4" s="345"/>
      <c r="T4" s="346"/>
      <c r="U4" s="355" t="s">
        <v>44</v>
      </c>
      <c r="V4" s="355"/>
      <c r="W4" s="356"/>
      <c r="X4" s="356"/>
      <c r="Y4" s="357"/>
    </row>
    <row r="5" spans="1:25" ht="12.6" customHeight="1" x14ac:dyDescent="0.2">
      <c r="A5" s="290" t="s">
        <v>50</v>
      </c>
      <c r="B5" s="260"/>
      <c r="C5" s="260"/>
      <c r="D5" s="260"/>
      <c r="E5" s="332"/>
      <c r="F5" s="301"/>
      <c r="G5" s="135"/>
      <c r="H5" s="135"/>
      <c r="I5" s="135"/>
      <c r="J5" s="135"/>
      <c r="K5" s="135"/>
      <c r="L5" s="135"/>
      <c r="M5" s="136"/>
      <c r="N5" s="339" t="s">
        <v>35</v>
      </c>
      <c r="O5" s="305"/>
      <c r="P5" s="261"/>
      <c r="Q5" s="301"/>
      <c r="R5" s="345"/>
      <c r="S5" s="345"/>
      <c r="T5" s="346"/>
      <c r="U5" s="300" t="s">
        <v>46</v>
      </c>
      <c r="V5" s="329"/>
      <c r="W5" s="299"/>
      <c r="X5" s="330"/>
      <c r="Y5" s="331"/>
    </row>
    <row r="6" spans="1:25" ht="12.6" customHeight="1" x14ac:dyDescent="0.2">
      <c r="A6" s="290" t="s">
        <v>60</v>
      </c>
      <c r="B6" s="260"/>
      <c r="C6" s="260"/>
      <c r="D6" s="260"/>
      <c r="E6" s="332"/>
      <c r="F6" s="333"/>
      <c r="G6" s="334"/>
      <c r="H6" s="334"/>
      <c r="I6" s="334"/>
      <c r="J6" s="135"/>
      <c r="K6" s="135"/>
      <c r="L6" s="135"/>
      <c r="M6" s="135"/>
      <c r="N6" s="135"/>
      <c r="O6" s="135"/>
      <c r="P6" s="136"/>
      <c r="Q6" s="300" t="s">
        <v>54</v>
      </c>
      <c r="R6" s="335"/>
      <c r="S6" s="301"/>
      <c r="T6" s="336"/>
      <c r="U6" s="300" t="s">
        <v>55</v>
      </c>
      <c r="V6" s="335"/>
      <c r="W6" s="301"/>
      <c r="X6" s="337"/>
      <c r="Y6" s="338"/>
    </row>
    <row r="7" spans="1:25" ht="12.6" customHeight="1" x14ac:dyDescent="0.2">
      <c r="A7" s="290" t="s">
        <v>75</v>
      </c>
      <c r="B7" s="339"/>
      <c r="C7" s="339"/>
      <c r="D7" s="339"/>
      <c r="E7" s="339"/>
      <c r="F7" s="285" t="s">
        <v>72</v>
      </c>
      <c r="G7" s="340"/>
      <c r="H7" s="340"/>
      <c r="I7" s="6"/>
      <c r="J7" s="341" t="s">
        <v>73</v>
      </c>
      <c r="K7" s="342"/>
      <c r="L7" s="6"/>
      <c r="M7" s="343" t="s">
        <v>74</v>
      </c>
      <c r="N7" s="288"/>
      <c r="O7" s="344"/>
      <c r="P7" s="6"/>
      <c r="Q7" s="347" t="s">
        <v>165</v>
      </c>
      <c r="R7" s="347"/>
      <c r="S7" s="66"/>
      <c r="T7" s="347" t="s">
        <v>45</v>
      </c>
      <c r="U7" s="347"/>
      <c r="V7" s="347"/>
      <c r="W7" s="348"/>
      <c r="X7" s="348"/>
      <c r="Y7" s="262"/>
    </row>
    <row r="8" spans="1:25" ht="14.25" customHeight="1" x14ac:dyDescent="0.2">
      <c r="A8" s="290" t="s">
        <v>77</v>
      </c>
      <c r="B8" s="305"/>
      <c r="C8" s="305"/>
      <c r="D8" s="261"/>
      <c r="E8" s="324"/>
      <c r="F8" s="325"/>
      <c r="G8" s="326" t="s">
        <v>78</v>
      </c>
      <c r="H8" s="327"/>
      <c r="I8" s="327"/>
      <c r="J8" s="308"/>
      <c r="K8" s="328"/>
      <c r="L8" s="300" t="s">
        <v>79</v>
      </c>
      <c r="M8" s="296"/>
      <c r="N8" s="296"/>
      <c r="O8" s="307"/>
      <c r="P8" s="308"/>
      <c r="Q8" s="328"/>
      <c r="R8" s="300" t="s">
        <v>80</v>
      </c>
      <c r="S8" s="296"/>
      <c r="T8" s="296"/>
      <c r="U8" s="307"/>
      <c r="V8" s="308"/>
      <c r="W8" s="309"/>
      <c r="X8" s="309"/>
      <c r="Y8" s="310"/>
    </row>
    <row r="9" spans="1:25" s="4" customFormat="1" ht="16.5" customHeight="1" x14ac:dyDescent="0.25">
      <c r="A9" s="145" t="s">
        <v>56</v>
      </c>
      <c r="B9" s="311"/>
      <c r="C9" s="311"/>
      <c r="D9" s="311"/>
      <c r="E9" s="312"/>
      <c r="F9" s="312"/>
      <c r="G9" s="311"/>
      <c r="H9" s="311"/>
      <c r="I9" s="311"/>
      <c r="J9" s="311"/>
      <c r="K9" s="311"/>
      <c r="L9" s="311"/>
      <c r="M9" s="311"/>
      <c r="N9" s="311"/>
      <c r="O9" s="311"/>
      <c r="P9" s="311"/>
      <c r="Q9" s="311"/>
      <c r="R9" s="311"/>
      <c r="S9" s="311"/>
      <c r="T9" s="311"/>
      <c r="U9" s="311"/>
      <c r="V9" s="311"/>
      <c r="W9" s="311"/>
      <c r="X9" s="311"/>
      <c r="Y9" s="313"/>
    </row>
    <row r="10" spans="1:25" ht="12.6" customHeight="1" x14ac:dyDescent="0.2">
      <c r="A10" s="314" t="s">
        <v>57</v>
      </c>
      <c r="B10" s="315"/>
      <c r="C10" s="316"/>
      <c r="D10" s="299"/>
      <c r="E10" s="317"/>
      <c r="F10" s="317"/>
      <c r="G10" s="317"/>
      <c r="H10" s="317"/>
      <c r="I10" s="317"/>
      <c r="J10" s="318"/>
      <c r="K10" s="319" t="s">
        <v>30</v>
      </c>
      <c r="L10" s="320"/>
      <c r="M10" s="321"/>
      <c r="N10" s="317"/>
      <c r="O10" s="317"/>
      <c r="P10" s="317"/>
      <c r="Q10" s="317"/>
      <c r="R10" s="317"/>
      <c r="S10" s="317"/>
      <c r="T10" s="317"/>
      <c r="U10" s="317"/>
      <c r="V10" s="317"/>
      <c r="W10" s="317"/>
      <c r="X10" s="317"/>
      <c r="Y10" s="322"/>
    </row>
    <row r="11" spans="1:25" ht="12.6" customHeight="1" x14ac:dyDescent="0.2">
      <c r="A11" s="290" t="s">
        <v>46</v>
      </c>
      <c r="B11" s="261"/>
      <c r="C11" s="299"/>
      <c r="D11" s="135"/>
      <c r="E11" s="136"/>
      <c r="F11" s="300" t="s">
        <v>58</v>
      </c>
      <c r="G11" s="261"/>
      <c r="H11" s="301"/>
      <c r="I11" s="135"/>
      <c r="J11" s="300" t="s">
        <v>61</v>
      </c>
      <c r="K11" s="305"/>
      <c r="L11" s="261"/>
      <c r="M11" s="306"/>
      <c r="N11" s="135"/>
      <c r="O11" s="135"/>
      <c r="P11" s="135"/>
      <c r="Q11" s="135"/>
      <c r="R11" s="136"/>
      <c r="S11" s="300" t="s">
        <v>52</v>
      </c>
      <c r="T11" s="315"/>
      <c r="U11" s="315"/>
      <c r="V11" s="323"/>
      <c r="W11" s="317"/>
      <c r="X11" s="317"/>
      <c r="Y11" s="322"/>
    </row>
    <row r="12" spans="1:25" ht="12" customHeight="1" x14ac:dyDescent="0.2">
      <c r="A12" s="290" t="s">
        <v>51</v>
      </c>
      <c r="B12" s="291"/>
      <c r="C12" s="292"/>
      <c r="D12" s="293"/>
      <c r="E12" s="293"/>
      <c r="F12" s="294"/>
      <c r="G12" s="295"/>
      <c r="H12" s="255" t="s">
        <v>94</v>
      </c>
      <c r="I12" s="296"/>
      <c r="J12" s="296"/>
      <c r="K12" s="296"/>
      <c r="L12" s="296"/>
      <c r="M12" s="296"/>
      <c r="N12" s="296"/>
      <c r="O12" s="296"/>
      <c r="P12" s="296"/>
      <c r="Q12" s="296"/>
      <c r="R12" s="296"/>
      <c r="S12" s="296"/>
      <c r="T12" s="3"/>
      <c r="U12" s="1"/>
      <c r="V12" s="1"/>
      <c r="W12" s="288"/>
      <c r="X12" s="297"/>
      <c r="Y12" s="298"/>
    </row>
    <row r="13" spans="1:25" s="4" customFormat="1" ht="16.5" customHeight="1" thickBot="1" x14ac:dyDescent="0.3">
      <c r="A13" s="302" t="s">
        <v>36</v>
      </c>
      <c r="B13" s="303"/>
      <c r="C13" s="303"/>
      <c r="D13" s="303"/>
      <c r="E13" s="303"/>
      <c r="F13" s="303"/>
      <c r="G13" s="303"/>
      <c r="H13" s="303"/>
      <c r="I13" s="303"/>
      <c r="J13" s="303"/>
      <c r="K13" s="303"/>
      <c r="L13" s="303"/>
      <c r="M13" s="303"/>
      <c r="N13" s="303"/>
      <c r="O13" s="303"/>
      <c r="P13" s="303"/>
      <c r="Q13" s="303"/>
      <c r="R13" s="303"/>
      <c r="S13" s="303"/>
      <c r="T13" s="303"/>
      <c r="U13" s="303"/>
      <c r="V13" s="303"/>
      <c r="W13" s="303"/>
      <c r="X13" s="303"/>
      <c r="Y13" s="304"/>
    </row>
    <row r="14" spans="1:25" s="4" customFormat="1" ht="15" customHeight="1" x14ac:dyDescent="0.25">
      <c r="A14" s="269" t="s">
        <v>91</v>
      </c>
      <c r="B14" s="270"/>
      <c r="C14" s="270"/>
      <c r="D14" s="270"/>
      <c r="E14" s="270"/>
      <c r="F14" s="270"/>
      <c r="G14" s="270"/>
      <c r="H14" s="270"/>
      <c r="I14" s="271"/>
      <c r="J14" s="272" t="s">
        <v>90</v>
      </c>
      <c r="K14" s="273"/>
      <c r="L14" s="274"/>
      <c r="M14" s="272" t="s">
        <v>95</v>
      </c>
      <c r="N14" s="273"/>
      <c r="O14" s="275"/>
      <c r="P14" s="272" t="s">
        <v>92</v>
      </c>
      <c r="Q14" s="273"/>
      <c r="R14" s="273"/>
      <c r="S14" s="274"/>
      <c r="T14" s="279" t="s">
        <v>93</v>
      </c>
      <c r="U14" s="280"/>
      <c r="V14" s="280"/>
      <c r="W14" s="280"/>
      <c r="X14" s="280"/>
      <c r="Y14" s="281"/>
    </row>
    <row r="15" spans="1:25" s="4" customFormat="1" ht="12.75" customHeight="1" x14ac:dyDescent="0.25">
      <c r="A15" s="284" t="s">
        <v>38</v>
      </c>
      <c r="B15" s="285"/>
      <c r="C15" s="285" t="s">
        <v>0</v>
      </c>
      <c r="D15" s="285"/>
      <c r="E15" s="285"/>
      <c r="F15" s="285"/>
      <c r="G15" s="285"/>
      <c r="H15" s="285" t="s">
        <v>88</v>
      </c>
      <c r="I15" s="286"/>
      <c r="J15" s="287" t="s">
        <v>88</v>
      </c>
      <c r="K15" s="288"/>
      <c r="L15" s="289"/>
      <c r="M15" s="287" t="s">
        <v>88</v>
      </c>
      <c r="N15" s="288"/>
      <c r="O15" s="288"/>
      <c r="P15" s="276"/>
      <c r="Q15" s="277"/>
      <c r="R15" s="277"/>
      <c r="S15" s="278"/>
      <c r="T15" s="246"/>
      <c r="U15" s="282"/>
      <c r="V15" s="282"/>
      <c r="W15" s="282"/>
      <c r="X15" s="282"/>
      <c r="Y15" s="283"/>
    </row>
    <row r="16" spans="1:25" ht="12.6" customHeight="1" x14ac:dyDescent="0.2">
      <c r="A16" s="256" t="s">
        <v>25</v>
      </c>
      <c r="B16" s="257"/>
      <c r="C16" s="211" t="s">
        <v>37</v>
      </c>
      <c r="D16" s="212"/>
      <c r="E16" s="260"/>
      <c r="F16" s="260"/>
      <c r="G16" s="261"/>
      <c r="H16" s="134"/>
      <c r="I16" s="265"/>
      <c r="J16" s="216"/>
      <c r="K16" s="170"/>
      <c r="L16" s="217"/>
      <c r="M16" s="218">
        <f t="shared" ref="M16:M38" si="0">H16-J16</f>
        <v>0</v>
      </c>
      <c r="N16" s="219"/>
      <c r="O16" s="219"/>
      <c r="P16" s="220"/>
      <c r="Q16" s="221"/>
      <c r="R16" s="221"/>
      <c r="S16" s="222"/>
      <c r="T16" s="208"/>
      <c r="U16" s="209"/>
      <c r="V16" s="209"/>
      <c r="W16" s="209"/>
      <c r="X16" s="209"/>
      <c r="Y16" s="210"/>
    </row>
    <row r="17" spans="1:25" ht="12.6" customHeight="1" x14ac:dyDescent="0.2">
      <c r="A17" s="258"/>
      <c r="B17" s="259"/>
      <c r="C17" s="211" t="s">
        <v>1</v>
      </c>
      <c r="D17" s="212"/>
      <c r="E17" s="260"/>
      <c r="F17" s="260"/>
      <c r="G17" s="261"/>
      <c r="H17" s="134"/>
      <c r="I17" s="262"/>
      <c r="J17" s="216"/>
      <c r="K17" s="170"/>
      <c r="L17" s="217"/>
      <c r="M17" s="218">
        <f t="shared" si="0"/>
        <v>0</v>
      </c>
      <c r="N17" s="219"/>
      <c r="O17" s="219"/>
      <c r="P17" s="220"/>
      <c r="Q17" s="221"/>
      <c r="R17" s="221"/>
      <c r="S17" s="222"/>
      <c r="T17" s="208"/>
      <c r="U17" s="209"/>
      <c r="V17" s="209"/>
      <c r="W17" s="209"/>
      <c r="X17" s="209"/>
      <c r="Y17" s="210"/>
    </row>
    <row r="18" spans="1:25" ht="12.6" customHeight="1" x14ac:dyDescent="0.2">
      <c r="A18" s="258"/>
      <c r="B18" s="259"/>
      <c r="C18" s="211" t="s">
        <v>2</v>
      </c>
      <c r="D18" s="212"/>
      <c r="E18" s="260"/>
      <c r="F18" s="260"/>
      <c r="G18" s="261"/>
      <c r="H18" s="134"/>
      <c r="I18" s="262"/>
      <c r="J18" s="216"/>
      <c r="K18" s="170"/>
      <c r="L18" s="217"/>
      <c r="M18" s="218">
        <f t="shared" si="0"/>
        <v>0</v>
      </c>
      <c r="N18" s="219"/>
      <c r="O18" s="219"/>
      <c r="P18" s="220"/>
      <c r="Q18" s="221"/>
      <c r="R18" s="221"/>
      <c r="S18" s="222"/>
      <c r="T18" s="208"/>
      <c r="U18" s="209"/>
      <c r="V18" s="209"/>
      <c r="W18" s="209"/>
      <c r="X18" s="209"/>
      <c r="Y18" s="210"/>
    </row>
    <row r="19" spans="1:25" ht="12.6" customHeight="1" x14ac:dyDescent="0.2">
      <c r="A19" s="258"/>
      <c r="B19" s="259"/>
      <c r="C19" s="211" t="s">
        <v>3</v>
      </c>
      <c r="D19" s="212"/>
      <c r="E19" s="260"/>
      <c r="F19" s="260"/>
      <c r="G19" s="261"/>
      <c r="H19" s="134"/>
      <c r="I19" s="262"/>
      <c r="J19" s="216"/>
      <c r="K19" s="170"/>
      <c r="L19" s="217"/>
      <c r="M19" s="218">
        <f t="shared" si="0"/>
        <v>0</v>
      </c>
      <c r="N19" s="219"/>
      <c r="O19" s="219"/>
      <c r="P19" s="220"/>
      <c r="Q19" s="221"/>
      <c r="R19" s="221"/>
      <c r="S19" s="222"/>
      <c r="T19" s="208"/>
      <c r="U19" s="209"/>
      <c r="V19" s="209"/>
      <c r="W19" s="209"/>
      <c r="X19" s="209"/>
      <c r="Y19" s="210"/>
    </row>
    <row r="20" spans="1:25" ht="12.6" customHeight="1" x14ac:dyDescent="0.2">
      <c r="A20" s="258"/>
      <c r="B20" s="259"/>
      <c r="C20" s="211" t="s">
        <v>4</v>
      </c>
      <c r="D20" s="212"/>
      <c r="E20" s="260"/>
      <c r="F20" s="260"/>
      <c r="G20" s="261"/>
      <c r="H20" s="134"/>
      <c r="I20" s="262"/>
      <c r="J20" s="216"/>
      <c r="K20" s="170"/>
      <c r="L20" s="217"/>
      <c r="M20" s="218">
        <f t="shared" si="0"/>
        <v>0</v>
      </c>
      <c r="N20" s="219"/>
      <c r="O20" s="219"/>
      <c r="P20" s="220"/>
      <c r="Q20" s="221"/>
      <c r="R20" s="221"/>
      <c r="S20" s="222"/>
      <c r="T20" s="208"/>
      <c r="U20" s="209"/>
      <c r="V20" s="209"/>
      <c r="W20" s="209"/>
      <c r="X20" s="209"/>
      <c r="Y20" s="210"/>
    </row>
    <row r="21" spans="1:25" ht="12.6" customHeight="1" x14ac:dyDescent="0.2">
      <c r="A21" s="258"/>
      <c r="B21" s="259"/>
      <c r="C21" s="211" t="s">
        <v>5</v>
      </c>
      <c r="D21" s="212"/>
      <c r="E21" s="260"/>
      <c r="F21" s="260"/>
      <c r="G21" s="261"/>
      <c r="H21" s="263"/>
      <c r="I21" s="264"/>
      <c r="J21" s="216"/>
      <c r="K21" s="170"/>
      <c r="L21" s="217"/>
      <c r="M21" s="218">
        <f t="shared" si="0"/>
        <v>0</v>
      </c>
      <c r="N21" s="219"/>
      <c r="O21" s="219"/>
      <c r="P21" s="220"/>
      <c r="Q21" s="221"/>
      <c r="R21" s="221"/>
      <c r="S21" s="222"/>
      <c r="T21" s="208"/>
      <c r="U21" s="209"/>
      <c r="V21" s="209"/>
      <c r="W21" s="209"/>
      <c r="X21" s="209"/>
      <c r="Y21" s="210"/>
    </row>
    <row r="22" spans="1:25" ht="12.6" customHeight="1" x14ac:dyDescent="0.2">
      <c r="A22" s="258"/>
      <c r="B22" s="259"/>
      <c r="C22" s="266" t="s">
        <v>6</v>
      </c>
      <c r="D22" s="266"/>
      <c r="E22" s="267"/>
      <c r="F22" s="267"/>
      <c r="G22" s="268"/>
      <c r="H22" s="172">
        <f>SUM(H16:I21)</f>
        <v>0</v>
      </c>
      <c r="I22" s="249"/>
      <c r="J22" s="218">
        <f>SUM(J16:L21)</f>
        <v>0</v>
      </c>
      <c r="K22" s="219"/>
      <c r="L22" s="250"/>
      <c r="M22" s="218">
        <f t="shared" si="0"/>
        <v>0</v>
      </c>
      <c r="N22" s="219"/>
      <c r="O22" s="219"/>
      <c r="P22" s="220"/>
      <c r="Q22" s="221"/>
      <c r="R22" s="221"/>
      <c r="S22" s="222"/>
      <c r="T22" s="208"/>
      <c r="U22" s="209"/>
      <c r="V22" s="209"/>
      <c r="W22" s="209"/>
      <c r="X22" s="209"/>
      <c r="Y22" s="210"/>
    </row>
    <row r="23" spans="1:25" ht="12.6" customHeight="1" x14ac:dyDescent="0.2">
      <c r="A23" s="256" t="s">
        <v>26</v>
      </c>
      <c r="B23" s="257"/>
      <c r="C23" s="212" t="s">
        <v>7</v>
      </c>
      <c r="D23" s="212"/>
      <c r="E23" s="212"/>
      <c r="F23" s="212"/>
      <c r="G23" s="213"/>
      <c r="H23" s="244"/>
      <c r="I23" s="245"/>
      <c r="J23" s="216"/>
      <c r="K23" s="170"/>
      <c r="L23" s="217"/>
      <c r="M23" s="218">
        <f t="shared" si="0"/>
        <v>0</v>
      </c>
      <c r="N23" s="219"/>
      <c r="O23" s="219"/>
      <c r="P23" s="220"/>
      <c r="Q23" s="221"/>
      <c r="R23" s="221"/>
      <c r="S23" s="222"/>
      <c r="T23" s="208"/>
      <c r="U23" s="209"/>
      <c r="V23" s="209"/>
      <c r="W23" s="209"/>
      <c r="X23" s="209"/>
      <c r="Y23" s="210"/>
    </row>
    <row r="24" spans="1:25" ht="12.6" customHeight="1" x14ac:dyDescent="0.2">
      <c r="A24" s="258"/>
      <c r="B24" s="259"/>
      <c r="C24" s="212" t="s">
        <v>8</v>
      </c>
      <c r="D24" s="212"/>
      <c r="E24" s="212"/>
      <c r="F24" s="212"/>
      <c r="G24" s="213"/>
      <c r="H24" s="169"/>
      <c r="I24" s="217"/>
      <c r="J24" s="216"/>
      <c r="K24" s="170"/>
      <c r="L24" s="217"/>
      <c r="M24" s="218">
        <f t="shared" si="0"/>
        <v>0</v>
      </c>
      <c r="N24" s="219"/>
      <c r="O24" s="219"/>
      <c r="P24" s="220"/>
      <c r="Q24" s="221"/>
      <c r="R24" s="221"/>
      <c r="S24" s="222"/>
      <c r="T24" s="208"/>
      <c r="U24" s="209"/>
      <c r="V24" s="209"/>
      <c r="W24" s="209"/>
      <c r="X24" s="209"/>
      <c r="Y24" s="210"/>
    </row>
    <row r="25" spans="1:25" ht="12.6" customHeight="1" x14ac:dyDescent="0.2">
      <c r="A25" s="258"/>
      <c r="B25" s="259"/>
      <c r="C25" s="212" t="s">
        <v>9</v>
      </c>
      <c r="D25" s="212"/>
      <c r="E25" s="212"/>
      <c r="F25" s="212"/>
      <c r="G25" s="213"/>
      <c r="H25" s="169"/>
      <c r="I25" s="217"/>
      <c r="J25" s="216"/>
      <c r="K25" s="170"/>
      <c r="L25" s="217"/>
      <c r="M25" s="218">
        <f t="shared" si="0"/>
        <v>0</v>
      </c>
      <c r="N25" s="219"/>
      <c r="O25" s="219"/>
      <c r="P25" s="220"/>
      <c r="Q25" s="221"/>
      <c r="R25" s="221"/>
      <c r="S25" s="222"/>
      <c r="T25" s="208"/>
      <c r="U25" s="209"/>
      <c r="V25" s="209"/>
      <c r="W25" s="209"/>
      <c r="X25" s="209"/>
      <c r="Y25" s="210"/>
    </row>
    <row r="26" spans="1:25" ht="12.6" customHeight="1" x14ac:dyDescent="0.2">
      <c r="A26" s="258"/>
      <c r="B26" s="259"/>
      <c r="C26" s="212" t="s">
        <v>10</v>
      </c>
      <c r="D26" s="212"/>
      <c r="E26" s="212"/>
      <c r="F26" s="212"/>
      <c r="G26" s="213"/>
      <c r="H26" s="169"/>
      <c r="I26" s="217"/>
      <c r="J26" s="216"/>
      <c r="K26" s="170"/>
      <c r="L26" s="217"/>
      <c r="M26" s="218">
        <f t="shared" si="0"/>
        <v>0</v>
      </c>
      <c r="N26" s="219"/>
      <c r="O26" s="219"/>
      <c r="P26" s="220"/>
      <c r="Q26" s="221"/>
      <c r="R26" s="221"/>
      <c r="S26" s="222"/>
      <c r="T26" s="208"/>
      <c r="U26" s="209"/>
      <c r="V26" s="209"/>
      <c r="W26" s="209"/>
      <c r="X26" s="209"/>
      <c r="Y26" s="210"/>
    </row>
    <row r="27" spans="1:25" ht="12.6" customHeight="1" x14ac:dyDescent="0.2">
      <c r="A27" s="258"/>
      <c r="B27" s="259"/>
      <c r="C27" s="212" t="s">
        <v>11</v>
      </c>
      <c r="D27" s="212"/>
      <c r="E27" s="212"/>
      <c r="F27" s="212"/>
      <c r="G27" s="213"/>
      <c r="H27" s="169"/>
      <c r="I27" s="217"/>
      <c r="J27" s="216"/>
      <c r="K27" s="170"/>
      <c r="L27" s="217"/>
      <c r="M27" s="218">
        <f t="shared" si="0"/>
        <v>0</v>
      </c>
      <c r="N27" s="219"/>
      <c r="O27" s="219"/>
      <c r="P27" s="220"/>
      <c r="Q27" s="221"/>
      <c r="R27" s="221"/>
      <c r="S27" s="222"/>
      <c r="T27" s="208"/>
      <c r="U27" s="209"/>
      <c r="V27" s="209"/>
      <c r="W27" s="209"/>
      <c r="X27" s="209"/>
      <c r="Y27" s="210"/>
    </row>
    <row r="28" spans="1:25" ht="12.6" customHeight="1" x14ac:dyDescent="0.2">
      <c r="A28" s="258"/>
      <c r="B28" s="259"/>
      <c r="C28" s="212" t="s">
        <v>13</v>
      </c>
      <c r="D28" s="212"/>
      <c r="E28" s="212"/>
      <c r="F28" s="212"/>
      <c r="G28" s="213"/>
      <c r="H28" s="169"/>
      <c r="I28" s="217"/>
      <c r="J28" s="216"/>
      <c r="K28" s="170"/>
      <c r="L28" s="217"/>
      <c r="M28" s="218">
        <f t="shared" si="0"/>
        <v>0</v>
      </c>
      <c r="N28" s="219"/>
      <c r="O28" s="219"/>
      <c r="P28" s="220"/>
      <c r="Q28" s="221"/>
      <c r="R28" s="221"/>
      <c r="S28" s="222"/>
      <c r="T28" s="208"/>
      <c r="U28" s="209"/>
      <c r="V28" s="209"/>
      <c r="W28" s="209"/>
      <c r="X28" s="209"/>
      <c r="Y28" s="210"/>
    </row>
    <row r="29" spans="1:25" ht="12.6" customHeight="1" x14ac:dyDescent="0.2">
      <c r="A29" s="258"/>
      <c r="B29" s="259"/>
      <c r="C29" s="212" t="s">
        <v>5</v>
      </c>
      <c r="D29" s="212"/>
      <c r="E29" s="212"/>
      <c r="F29" s="212"/>
      <c r="G29" s="213"/>
      <c r="H29" s="214"/>
      <c r="I29" s="215"/>
      <c r="J29" s="216"/>
      <c r="K29" s="170"/>
      <c r="L29" s="217"/>
      <c r="M29" s="218">
        <f t="shared" si="0"/>
        <v>0</v>
      </c>
      <c r="N29" s="219"/>
      <c r="O29" s="219"/>
      <c r="P29" s="220"/>
      <c r="Q29" s="221"/>
      <c r="R29" s="221"/>
      <c r="S29" s="222"/>
      <c r="T29" s="208"/>
      <c r="U29" s="209"/>
      <c r="V29" s="209"/>
      <c r="W29" s="209"/>
      <c r="X29" s="209"/>
      <c r="Y29" s="210"/>
    </row>
    <row r="30" spans="1:25" ht="12.6" customHeight="1" x14ac:dyDescent="0.2">
      <c r="A30" s="246"/>
      <c r="B30" s="247"/>
      <c r="C30" s="248" t="s">
        <v>12</v>
      </c>
      <c r="D30" s="248"/>
      <c r="E30" s="248"/>
      <c r="F30" s="248"/>
      <c r="G30" s="248"/>
      <c r="H30" s="172">
        <f>SUM(H23:I29)</f>
        <v>0</v>
      </c>
      <c r="I30" s="249"/>
      <c r="J30" s="218">
        <f>SUM(J23:L29)</f>
        <v>0</v>
      </c>
      <c r="K30" s="219"/>
      <c r="L30" s="250"/>
      <c r="M30" s="218">
        <f t="shared" si="0"/>
        <v>0</v>
      </c>
      <c r="N30" s="219"/>
      <c r="O30" s="219"/>
      <c r="P30" s="220"/>
      <c r="Q30" s="221"/>
      <c r="R30" s="221"/>
      <c r="S30" s="222"/>
      <c r="T30" s="208"/>
      <c r="U30" s="209"/>
      <c r="V30" s="209"/>
      <c r="W30" s="209"/>
      <c r="X30" s="209"/>
      <c r="Y30" s="210"/>
    </row>
    <row r="31" spans="1:25" ht="12.6" customHeight="1" x14ac:dyDescent="0.2">
      <c r="A31" s="238" t="s">
        <v>27</v>
      </c>
      <c r="B31" s="239"/>
      <c r="C31" s="211" t="s">
        <v>43</v>
      </c>
      <c r="D31" s="212"/>
      <c r="E31" s="212"/>
      <c r="F31" s="212"/>
      <c r="G31" s="213"/>
      <c r="H31" s="253"/>
      <c r="I31" s="254"/>
      <c r="J31" s="216"/>
      <c r="K31" s="170"/>
      <c r="L31" s="217"/>
      <c r="M31" s="218">
        <f t="shared" si="0"/>
        <v>0</v>
      </c>
      <c r="N31" s="219"/>
      <c r="O31" s="219"/>
      <c r="P31" s="220"/>
      <c r="Q31" s="221"/>
      <c r="R31" s="221"/>
      <c r="S31" s="222"/>
      <c r="T31" s="208"/>
      <c r="U31" s="209"/>
      <c r="V31" s="209"/>
      <c r="W31" s="209"/>
      <c r="X31" s="209"/>
      <c r="Y31" s="210"/>
    </row>
    <row r="32" spans="1:25" ht="12.6" customHeight="1" x14ac:dyDescent="0.2">
      <c r="A32" s="251"/>
      <c r="B32" s="252"/>
      <c r="C32" s="255" t="s">
        <v>14</v>
      </c>
      <c r="D32" s="248"/>
      <c r="E32" s="248"/>
      <c r="F32" s="248"/>
      <c r="G32" s="248"/>
      <c r="H32" s="172">
        <f>H31</f>
        <v>0</v>
      </c>
      <c r="I32" s="249"/>
      <c r="J32" s="218">
        <f>J31</f>
        <v>0</v>
      </c>
      <c r="K32" s="219"/>
      <c r="L32" s="250"/>
      <c r="M32" s="218">
        <f t="shared" si="0"/>
        <v>0</v>
      </c>
      <c r="N32" s="219"/>
      <c r="O32" s="219"/>
      <c r="P32" s="220"/>
      <c r="Q32" s="221"/>
      <c r="R32" s="221"/>
      <c r="S32" s="222"/>
      <c r="T32" s="208"/>
      <c r="U32" s="209"/>
      <c r="V32" s="209"/>
      <c r="W32" s="209"/>
      <c r="X32" s="209"/>
      <c r="Y32" s="210"/>
    </row>
    <row r="33" spans="1:25" ht="12.6" customHeight="1" x14ac:dyDescent="0.2">
      <c r="A33" s="238" t="s">
        <v>28</v>
      </c>
      <c r="B33" s="239"/>
      <c r="C33" s="211" t="s">
        <v>15</v>
      </c>
      <c r="D33" s="212"/>
      <c r="E33" s="212"/>
      <c r="F33" s="212"/>
      <c r="G33" s="213"/>
      <c r="H33" s="244"/>
      <c r="I33" s="245"/>
      <c r="J33" s="216"/>
      <c r="K33" s="170"/>
      <c r="L33" s="217"/>
      <c r="M33" s="218">
        <f t="shared" si="0"/>
        <v>0</v>
      </c>
      <c r="N33" s="219"/>
      <c r="O33" s="219"/>
      <c r="P33" s="220"/>
      <c r="Q33" s="221"/>
      <c r="R33" s="221"/>
      <c r="S33" s="222"/>
      <c r="T33" s="208"/>
      <c r="U33" s="209"/>
      <c r="V33" s="209"/>
      <c r="W33" s="209"/>
      <c r="X33" s="209"/>
      <c r="Y33" s="210"/>
    </row>
    <row r="34" spans="1:25" ht="12.6" customHeight="1" x14ac:dyDescent="0.2">
      <c r="A34" s="240"/>
      <c r="B34" s="241"/>
      <c r="C34" s="211" t="s">
        <v>16</v>
      </c>
      <c r="D34" s="212"/>
      <c r="E34" s="212"/>
      <c r="F34" s="212"/>
      <c r="G34" s="213"/>
      <c r="H34" s="169"/>
      <c r="I34" s="217"/>
      <c r="J34" s="216"/>
      <c r="K34" s="170"/>
      <c r="L34" s="217"/>
      <c r="M34" s="218">
        <f t="shared" si="0"/>
        <v>0</v>
      </c>
      <c r="N34" s="219"/>
      <c r="O34" s="219"/>
      <c r="P34" s="220"/>
      <c r="Q34" s="221"/>
      <c r="R34" s="221"/>
      <c r="S34" s="222"/>
      <c r="T34" s="208"/>
      <c r="U34" s="209"/>
      <c r="V34" s="209"/>
      <c r="W34" s="209"/>
      <c r="X34" s="209"/>
      <c r="Y34" s="210"/>
    </row>
    <row r="35" spans="1:25" ht="12.6" customHeight="1" x14ac:dyDescent="0.2">
      <c r="A35" s="240"/>
      <c r="B35" s="241"/>
      <c r="C35" s="211" t="s">
        <v>17</v>
      </c>
      <c r="D35" s="212"/>
      <c r="E35" s="212"/>
      <c r="F35" s="212"/>
      <c r="G35" s="213"/>
      <c r="H35" s="169"/>
      <c r="I35" s="217"/>
      <c r="J35" s="216"/>
      <c r="K35" s="170"/>
      <c r="L35" s="217"/>
      <c r="M35" s="218">
        <f t="shared" si="0"/>
        <v>0</v>
      </c>
      <c r="N35" s="219"/>
      <c r="O35" s="219"/>
      <c r="P35" s="220"/>
      <c r="Q35" s="221"/>
      <c r="R35" s="221"/>
      <c r="S35" s="222"/>
      <c r="T35" s="208"/>
      <c r="U35" s="209"/>
      <c r="V35" s="209"/>
      <c r="W35" s="209"/>
      <c r="X35" s="209"/>
      <c r="Y35" s="210"/>
    </row>
    <row r="36" spans="1:25" ht="12.6" customHeight="1" x14ac:dyDescent="0.2">
      <c r="A36" s="240"/>
      <c r="B36" s="241"/>
      <c r="C36" s="211" t="s">
        <v>18</v>
      </c>
      <c r="D36" s="212"/>
      <c r="E36" s="212"/>
      <c r="F36" s="212"/>
      <c r="G36" s="213"/>
      <c r="H36" s="169"/>
      <c r="I36" s="217"/>
      <c r="J36" s="216"/>
      <c r="K36" s="170"/>
      <c r="L36" s="217"/>
      <c r="M36" s="218">
        <f t="shared" si="0"/>
        <v>0</v>
      </c>
      <c r="N36" s="219"/>
      <c r="O36" s="219"/>
      <c r="P36" s="220"/>
      <c r="Q36" s="221"/>
      <c r="R36" s="221"/>
      <c r="S36" s="222"/>
      <c r="T36" s="208"/>
      <c r="U36" s="209"/>
      <c r="V36" s="209"/>
      <c r="W36" s="209"/>
      <c r="X36" s="209"/>
      <c r="Y36" s="210"/>
    </row>
    <row r="37" spans="1:25" ht="12.6" customHeight="1" x14ac:dyDescent="0.2">
      <c r="A37" s="240"/>
      <c r="B37" s="241"/>
      <c r="C37" s="211" t="s">
        <v>19</v>
      </c>
      <c r="D37" s="212"/>
      <c r="E37" s="212"/>
      <c r="F37" s="212"/>
      <c r="G37" s="213"/>
      <c r="H37" s="214"/>
      <c r="I37" s="215"/>
      <c r="J37" s="216"/>
      <c r="K37" s="170"/>
      <c r="L37" s="217"/>
      <c r="M37" s="218">
        <f t="shared" si="0"/>
        <v>0</v>
      </c>
      <c r="N37" s="219"/>
      <c r="O37" s="219"/>
      <c r="P37" s="220"/>
      <c r="Q37" s="221"/>
      <c r="R37" s="221"/>
      <c r="S37" s="222"/>
      <c r="T37" s="208"/>
      <c r="U37" s="209"/>
      <c r="V37" s="209"/>
      <c r="W37" s="209"/>
      <c r="X37" s="209"/>
      <c r="Y37" s="210"/>
    </row>
    <row r="38" spans="1:25" ht="12.6" customHeight="1" thickBot="1" x14ac:dyDescent="0.25">
      <c r="A38" s="242"/>
      <c r="B38" s="243"/>
      <c r="C38" s="223" t="s">
        <v>20</v>
      </c>
      <c r="D38" s="224"/>
      <c r="E38" s="224"/>
      <c r="F38" s="224"/>
      <c r="G38" s="224"/>
      <c r="H38" s="225">
        <f>SUM(H33:I37)</f>
        <v>0</v>
      </c>
      <c r="I38" s="226"/>
      <c r="J38" s="227">
        <f>SUM(J33:L37)</f>
        <v>0</v>
      </c>
      <c r="K38" s="228"/>
      <c r="L38" s="229"/>
      <c r="M38" s="230">
        <f t="shared" si="0"/>
        <v>0</v>
      </c>
      <c r="N38" s="231"/>
      <c r="O38" s="231"/>
      <c r="P38" s="232"/>
      <c r="Q38" s="233"/>
      <c r="R38" s="233"/>
      <c r="S38" s="234"/>
      <c r="T38" s="235"/>
      <c r="U38" s="236"/>
      <c r="V38" s="236"/>
      <c r="W38" s="236"/>
      <c r="X38" s="236"/>
      <c r="Y38" s="237"/>
    </row>
    <row r="39" spans="1:25" ht="6" customHeight="1" thickBot="1" x14ac:dyDescent="0.25">
      <c r="A39" s="12"/>
      <c r="B39" s="13"/>
      <c r="C39" s="8"/>
      <c r="D39" s="8"/>
      <c r="E39" s="8"/>
      <c r="F39" s="8"/>
      <c r="G39" s="8"/>
      <c r="H39" s="7"/>
      <c r="I39" s="7"/>
      <c r="J39" s="9"/>
      <c r="K39" s="9"/>
      <c r="L39" s="9"/>
      <c r="M39" s="9"/>
      <c r="N39" s="9"/>
      <c r="O39" s="14"/>
      <c r="P39" s="9"/>
      <c r="Q39" s="13"/>
      <c r="R39" s="13"/>
      <c r="S39" s="15"/>
      <c r="T39" s="15"/>
      <c r="U39" s="15"/>
      <c r="V39" s="15"/>
      <c r="W39" s="15"/>
      <c r="X39" s="15"/>
      <c r="Y39" s="16"/>
    </row>
    <row r="40" spans="1:25" ht="18" customHeight="1" x14ac:dyDescent="0.2">
      <c r="A40" s="190" t="s">
        <v>160</v>
      </c>
      <c r="B40" s="191"/>
      <c r="C40" s="191"/>
      <c r="D40" s="191"/>
      <c r="E40" s="191"/>
      <c r="F40" s="191"/>
      <c r="G40" s="191"/>
      <c r="H40" s="192">
        <f>H38+H32+H30+H22</f>
        <v>0</v>
      </c>
      <c r="I40" s="193"/>
      <c r="J40" s="194" t="s">
        <v>96</v>
      </c>
      <c r="K40" s="194"/>
      <c r="L40" s="194"/>
      <c r="M40" s="195">
        <f>J38+J32+J30+J22</f>
        <v>0</v>
      </c>
      <c r="N40" s="195"/>
      <c r="O40" s="196"/>
      <c r="P40" s="197" t="s">
        <v>141</v>
      </c>
      <c r="Q40" s="198"/>
      <c r="R40" s="198"/>
      <c r="S40" s="198"/>
      <c r="T40" s="198" t="s">
        <v>142</v>
      </c>
      <c r="U40" s="198"/>
      <c r="V40" s="198"/>
      <c r="W40" s="198"/>
      <c r="X40" s="198"/>
      <c r="Y40" s="199"/>
    </row>
    <row r="41" spans="1:25" ht="37.5" customHeight="1" thickBot="1" x14ac:dyDescent="0.25">
      <c r="A41" s="200" t="s">
        <v>89</v>
      </c>
      <c r="B41" s="201"/>
      <c r="C41" s="201"/>
      <c r="D41" s="201"/>
      <c r="E41" s="201"/>
      <c r="F41" s="201"/>
      <c r="G41" s="201"/>
      <c r="H41" s="202">
        <f>H40-M40</f>
        <v>0</v>
      </c>
      <c r="I41" s="202"/>
      <c r="J41" s="202"/>
      <c r="K41" s="202"/>
      <c r="L41" s="202"/>
      <c r="M41" s="202"/>
      <c r="N41" s="202"/>
      <c r="O41" s="203"/>
      <c r="P41" s="204">
        <f>Input!A24</f>
        <v>0</v>
      </c>
      <c r="Q41" s="205"/>
      <c r="R41" s="205"/>
      <c r="S41" s="205"/>
      <c r="T41" s="206" t="str">
        <f>IF(P41&lt;&gt;H41,"TOTAL GERAL DIVERGE DO VOLUME PREVISTO, REFAZER CÁLCULOS","TOTAL GERAL COMPATÍVEL COM VOLUME PREVISTO, CÁLCULOS OK")</f>
        <v>TOTAL GERAL COMPATÍVEL COM VOLUME PREVISTO, CÁLCULOS OK</v>
      </c>
      <c r="U41" s="206"/>
      <c r="V41" s="206"/>
      <c r="W41" s="206"/>
      <c r="X41" s="206"/>
      <c r="Y41" s="207"/>
    </row>
    <row r="42" spans="1:25" ht="20.25" customHeight="1" x14ac:dyDescent="0.2">
      <c r="A42" s="175" t="s">
        <v>166</v>
      </c>
      <c r="B42" s="176"/>
      <c r="C42" s="176"/>
      <c r="D42" s="176"/>
      <c r="E42" s="176"/>
      <c r="F42" s="176"/>
      <c r="G42" s="176"/>
      <c r="H42" s="176"/>
      <c r="I42" s="176"/>
      <c r="J42" s="176"/>
      <c r="K42" s="176"/>
      <c r="L42" s="176"/>
      <c r="M42" s="176"/>
      <c r="N42" s="176"/>
      <c r="O42" s="176"/>
      <c r="P42" s="176"/>
      <c r="Q42" s="176"/>
      <c r="R42" s="176"/>
      <c r="S42" s="176"/>
      <c r="T42" s="176"/>
      <c r="U42" s="176"/>
      <c r="V42" s="176"/>
      <c r="W42" s="176"/>
      <c r="X42" s="176"/>
      <c r="Y42" s="177"/>
    </row>
    <row r="43" spans="1:25" ht="20.25" customHeight="1" x14ac:dyDescent="0.2">
      <c r="A43" s="178"/>
      <c r="B43" s="179"/>
      <c r="C43" s="179"/>
      <c r="D43" s="179"/>
      <c r="E43" s="179"/>
      <c r="F43" s="179"/>
      <c r="G43" s="179"/>
      <c r="H43" s="179"/>
      <c r="I43" s="179"/>
      <c r="J43" s="179"/>
      <c r="K43" s="179"/>
      <c r="L43" s="179"/>
      <c r="M43" s="179"/>
      <c r="N43" s="179"/>
      <c r="O43" s="179"/>
      <c r="P43" s="179"/>
      <c r="Q43" s="179"/>
      <c r="R43" s="179"/>
      <c r="S43" s="179"/>
      <c r="T43" s="179"/>
      <c r="U43" s="179"/>
      <c r="V43" s="179"/>
      <c r="W43" s="179"/>
      <c r="X43" s="179"/>
      <c r="Y43" s="180"/>
    </row>
    <row r="44" spans="1:25" ht="20.25" customHeight="1" x14ac:dyDescent="0.2">
      <c r="A44" s="181"/>
      <c r="B44" s="182"/>
      <c r="C44" s="182"/>
      <c r="D44" s="182"/>
      <c r="E44" s="182"/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82"/>
      <c r="Q44" s="182"/>
      <c r="R44" s="182"/>
      <c r="S44" s="182"/>
      <c r="T44" s="182"/>
      <c r="U44" s="182"/>
      <c r="V44" s="182"/>
      <c r="W44" s="182"/>
      <c r="X44" s="182"/>
      <c r="Y44" s="183"/>
    </row>
    <row r="45" spans="1:25" s="4" customFormat="1" ht="16.5" customHeight="1" x14ac:dyDescent="0.25">
      <c r="A45" s="145" t="s">
        <v>39</v>
      </c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  <c r="Q45" s="146"/>
      <c r="R45" s="146"/>
      <c r="S45" s="146"/>
      <c r="T45" s="146"/>
      <c r="U45" s="146"/>
      <c r="V45" s="146"/>
      <c r="W45" s="146"/>
      <c r="X45" s="146"/>
      <c r="Y45" s="147"/>
    </row>
    <row r="46" spans="1:25" x14ac:dyDescent="0.2">
      <c r="A46" s="155" t="s">
        <v>21</v>
      </c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  <c r="T46" s="156"/>
      <c r="U46" s="156"/>
      <c r="V46" s="156"/>
      <c r="W46" s="156"/>
      <c r="X46" s="156"/>
      <c r="Y46" s="157"/>
    </row>
    <row r="47" spans="1:25" x14ac:dyDescent="0.2">
      <c r="A47" s="155" t="s">
        <v>22</v>
      </c>
      <c r="B47" s="156"/>
      <c r="C47" s="184"/>
      <c r="D47" s="160" t="s">
        <v>23</v>
      </c>
      <c r="E47" s="185"/>
      <c r="F47" s="185"/>
      <c r="G47" s="185"/>
      <c r="H47" s="185"/>
      <c r="I47" s="185"/>
      <c r="J47" s="185"/>
      <c r="K47" s="186"/>
      <c r="L47" s="160" t="s">
        <v>24</v>
      </c>
      <c r="M47" s="161"/>
      <c r="N47" s="161"/>
      <c r="O47" s="161"/>
      <c r="P47" s="162"/>
      <c r="Q47" s="187" t="s">
        <v>40</v>
      </c>
      <c r="R47" s="188"/>
      <c r="S47" s="188"/>
      <c r="T47" s="188"/>
      <c r="U47" s="188"/>
      <c r="V47" s="188"/>
      <c r="W47" s="188"/>
      <c r="X47" s="188"/>
      <c r="Y47" s="189"/>
    </row>
    <row r="48" spans="1:25" x14ac:dyDescent="0.2">
      <c r="A48" s="131" t="s">
        <v>25</v>
      </c>
      <c r="B48" s="167"/>
      <c r="C48" s="168"/>
      <c r="D48" s="169"/>
      <c r="E48" s="170"/>
      <c r="F48" s="170"/>
      <c r="G48" s="170"/>
      <c r="H48" s="170"/>
      <c r="I48" s="170"/>
      <c r="J48" s="170"/>
      <c r="K48" s="171"/>
      <c r="L48" s="137" t="str">
        <f>IFERROR(VLOOKUP(D48,'Licenças atualizadas'!$B$3:$H$9,3,0)," ")</f>
        <v xml:space="preserve"> </v>
      </c>
      <c r="M48" s="140"/>
      <c r="N48" s="140"/>
      <c r="O48" s="140"/>
      <c r="P48" s="140"/>
      <c r="Q48" s="172">
        <f>M22</f>
        <v>0</v>
      </c>
      <c r="R48" s="173"/>
      <c r="S48" s="173"/>
      <c r="T48" s="173"/>
      <c r="U48" s="173"/>
      <c r="V48" s="173"/>
      <c r="W48" s="173"/>
      <c r="X48" s="173"/>
      <c r="Y48" s="174"/>
    </row>
    <row r="49" spans="1:25" x14ac:dyDescent="0.2">
      <c r="A49" s="131" t="s">
        <v>26</v>
      </c>
      <c r="B49" s="167"/>
      <c r="C49" s="168"/>
      <c r="D49" s="169"/>
      <c r="E49" s="170"/>
      <c r="F49" s="170"/>
      <c r="G49" s="170"/>
      <c r="H49" s="170"/>
      <c r="I49" s="170"/>
      <c r="J49" s="170"/>
      <c r="K49" s="171"/>
      <c r="L49" s="137" t="str">
        <f>IFERROR(VLOOKUP(D49,'Licenças atualizadas'!$B$3:$H$9,3,0)," ")</f>
        <v xml:space="preserve"> </v>
      </c>
      <c r="M49" s="140"/>
      <c r="N49" s="140"/>
      <c r="O49" s="140"/>
      <c r="P49" s="140"/>
      <c r="Q49" s="172">
        <f>M30</f>
        <v>0</v>
      </c>
      <c r="R49" s="173"/>
      <c r="S49" s="173"/>
      <c r="T49" s="173"/>
      <c r="U49" s="173"/>
      <c r="V49" s="173"/>
      <c r="W49" s="173"/>
      <c r="X49" s="173"/>
      <c r="Y49" s="174"/>
    </row>
    <row r="50" spans="1:25" x14ac:dyDescent="0.2">
      <c r="A50" s="131" t="s">
        <v>27</v>
      </c>
      <c r="B50" s="167"/>
      <c r="C50" s="168"/>
      <c r="D50" s="169"/>
      <c r="E50" s="170"/>
      <c r="F50" s="170"/>
      <c r="G50" s="170"/>
      <c r="H50" s="170"/>
      <c r="I50" s="170"/>
      <c r="J50" s="170"/>
      <c r="K50" s="171"/>
      <c r="L50" s="137" t="str">
        <f>IFERROR(VLOOKUP(D50,'Licenças atualizadas'!$B$3:$H$9,3,0)," ")</f>
        <v xml:space="preserve"> </v>
      </c>
      <c r="M50" s="140"/>
      <c r="N50" s="140"/>
      <c r="O50" s="140"/>
      <c r="P50" s="140"/>
      <c r="Q50" s="172">
        <f>J32</f>
        <v>0</v>
      </c>
      <c r="R50" s="173"/>
      <c r="S50" s="173"/>
      <c r="T50" s="173"/>
      <c r="U50" s="173"/>
      <c r="V50" s="173"/>
      <c r="W50" s="173"/>
      <c r="X50" s="173"/>
      <c r="Y50" s="174"/>
    </row>
    <row r="51" spans="1:25" x14ac:dyDescent="0.2">
      <c r="A51" s="131" t="s">
        <v>28</v>
      </c>
      <c r="B51" s="167"/>
      <c r="C51" s="168"/>
      <c r="D51" s="169"/>
      <c r="E51" s="170"/>
      <c r="F51" s="170"/>
      <c r="G51" s="170"/>
      <c r="H51" s="170"/>
      <c r="I51" s="170"/>
      <c r="J51" s="170"/>
      <c r="K51" s="171"/>
      <c r="L51" s="137" t="str">
        <f>IFERROR(VLOOKUP(D51,'Licenças atualizadas'!$B$3:$H$9,3,0)," ")</f>
        <v xml:space="preserve"> </v>
      </c>
      <c r="M51" s="140"/>
      <c r="N51" s="140"/>
      <c r="O51" s="140"/>
      <c r="P51" s="140"/>
      <c r="Q51" s="172">
        <f>M38</f>
        <v>0</v>
      </c>
      <c r="R51" s="173"/>
      <c r="S51" s="173"/>
      <c r="T51" s="173"/>
      <c r="U51" s="173"/>
      <c r="V51" s="173"/>
      <c r="W51" s="173"/>
      <c r="X51" s="173"/>
      <c r="Y51" s="174"/>
    </row>
    <row r="52" spans="1:25" x14ac:dyDescent="0.2">
      <c r="A52" s="155" t="s">
        <v>29</v>
      </c>
      <c r="B52" s="156"/>
      <c r="C52" s="156"/>
      <c r="D52" s="156"/>
      <c r="E52" s="156"/>
      <c r="F52" s="156"/>
      <c r="G52" s="156"/>
      <c r="H52" s="156"/>
      <c r="I52" s="156"/>
      <c r="J52" s="156"/>
      <c r="K52" s="156"/>
      <c r="L52" s="156"/>
      <c r="M52" s="156"/>
      <c r="N52" s="156"/>
      <c r="O52" s="156"/>
      <c r="P52" s="156"/>
      <c r="Q52" s="156"/>
      <c r="R52" s="156"/>
      <c r="S52" s="156"/>
      <c r="T52" s="156"/>
      <c r="U52" s="156"/>
      <c r="V52" s="156"/>
      <c r="W52" s="156"/>
      <c r="X52" s="156"/>
      <c r="Y52" s="157"/>
    </row>
    <row r="53" spans="1:25" ht="15" customHeight="1" x14ac:dyDescent="0.2">
      <c r="A53" s="155" t="s">
        <v>62</v>
      </c>
      <c r="B53" s="158"/>
      <c r="C53" s="159"/>
      <c r="D53" s="160" t="s">
        <v>53</v>
      </c>
      <c r="E53" s="161"/>
      <c r="F53" s="161"/>
      <c r="G53" s="162"/>
      <c r="H53" s="160" t="s">
        <v>30</v>
      </c>
      <c r="I53" s="163"/>
      <c r="J53" s="163"/>
      <c r="K53" s="163"/>
      <c r="L53" s="163"/>
      <c r="M53" s="163"/>
      <c r="N53" s="163"/>
      <c r="O53" s="164"/>
      <c r="P53" s="160" t="s">
        <v>31</v>
      </c>
      <c r="Q53" s="161"/>
      <c r="R53" s="161"/>
      <c r="S53" s="162"/>
      <c r="T53" s="165" t="s">
        <v>59</v>
      </c>
      <c r="U53" s="158"/>
      <c r="V53" s="159"/>
      <c r="W53" s="160" t="s">
        <v>32</v>
      </c>
      <c r="X53" s="163"/>
      <c r="Y53" s="166"/>
    </row>
    <row r="54" spans="1:25" x14ac:dyDescent="0.2">
      <c r="A54" s="131" t="s">
        <v>25</v>
      </c>
      <c r="B54" s="132"/>
      <c r="C54" s="133"/>
      <c r="D54" s="134"/>
      <c r="E54" s="135"/>
      <c r="F54" s="135"/>
      <c r="G54" s="136"/>
      <c r="H54" s="137" t="str">
        <f>IFERROR(VLOOKUP(D54,'Licenças atualizadas'!$B$13:$I$17,6,0),(" "))</f>
        <v xml:space="preserve"> </v>
      </c>
      <c r="I54" s="138"/>
      <c r="J54" s="138"/>
      <c r="K54" s="138"/>
      <c r="L54" s="138"/>
      <c r="M54" s="138"/>
      <c r="N54" s="138"/>
      <c r="O54" s="139"/>
      <c r="P54" s="137" t="str">
        <f>IFERROR(VLOOKUP(D54,'Licenças atualizadas'!$B$13:$I$17,7,0),(" "))</f>
        <v xml:space="preserve"> </v>
      </c>
      <c r="Q54" s="140"/>
      <c r="R54" s="140"/>
      <c r="S54" s="141"/>
      <c r="T54" s="137" t="str">
        <f>IFERROR(VLOOKUP(D54,'Licenças atualizadas'!$B$13:$I$17,3,0),(" "))</f>
        <v xml:space="preserve"> </v>
      </c>
      <c r="U54" s="142"/>
      <c r="V54" s="143"/>
      <c r="W54" s="137" t="str">
        <f>IFERROR(VLOOKUP(D54,'Licenças atualizadas'!$B$13:$I$17,8,0),(" "))</f>
        <v xml:space="preserve"> </v>
      </c>
      <c r="X54" s="138"/>
      <c r="Y54" s="144"/>
    </row>
    <row r="55" spans="1:25" x14ac:dyDescent="0.2">
      <c r="A55" s="131" t="s">
        <v>26</v>
      </c>
      <c r="B55" s="132"/>
      <c r="C55" s="133"/>
      <c r="D55" s="134"/>
      <c r="E55" s="135"/>
      <c r="F55" s="135"/>
      <c r="G55" s="136"/>
      <c r="H55" s="137" t="str">
        <f>IFERROR(VLOOKUP(D55,'Licenças atualizadas'!$B$13:$I$17,6,0),(" "))</f>
        <v xml:space="preserve"> </v>
      </c>
      <c r="I55" s="138"/>
      <c r="J55" s="138"/>
      <c r="K55" s="138"/>
      <c r="L55" s="138"/>
      <c r="M55" s="138"/>
      <c r="N55" s="138"/>
      <c r="O55" s="139"/>
      <c r="P55" s="137" t="str">
        <f>IFERROR(VLOOKUP(D55,'Licenças atualizadas'!$B$13:$I$17,7,0),(" "))</f>
        <v xml:space="preserve"> </v>
      </c>
      <c r="Q55" s="140"/>
      <c r="R55" s="140"/>
      <c r="S55" s="141"/>
      <c r="T55" s="137" t="str">
        <f>IFERROR(VLOOKUP(D55,'Licenças atualizadas'!$B$13:$I$17,3,0),(" "))</f>
        <v xml:space="preserve"> </v>
      </c>
      <c r="U55" s="142"/>
      <c r="V55" s="143"/>
      <c r="W55" s="137" t="str">
        <f>IFERROR(VLOOKUP(D55,'Licenças atualizadas'!$B$13:$I$17,8,0),(" "))</f>
        <v xml:space="preserve"> </v>
      </c>
      <c r="X55" s="138"/>
      <c r="Y55" s="144"/>
    </row>
    <row r="56" spans="1:25" x14ac:dyDescent="0.2">
      <c r="A56" s="131" t="s">
        <v>27</v>
      </c>
      <c r="B56" s="132"/>
      <c r="C56" s="133"/>
      <c r="D56" s="134"/>
      <c r="E56" s="135"/>
      <c r="F56" s="135"/>
      <c r="G56" s="136"/>
      <c r="H56" s="137" t="str">
        <f>IFERROR(VLOOKUP(D56,'Licenças atualizadas'!$B$13:$I$17,6,0),(" "))</f>
        <v xml:space="preserve"> </v>
      </c>
      <c r="I56" s="138"/>
      <c r="J56" s="138"/>
      <c r="K56" s="138"/>
      <c r="L56" s="138"/>
      <c r="M56" s="138"/>
      <c r="N56" s="138"/>
      <c r="O56" s="139"/>
      <c r="P56" s="137" t="str">
        <f>IFERROR(VLOOKUP(D56,'Licenças atualizadas'!$B$13:$I$17,7,0),(" "))</f>
        <v xml:space="preserve"> </v>
      </c>
      <c r="Q56" s="140"/>
      <c r="R56" s="140"/>
      <c r="S56" s="141"/>
      <c r="T56" s="137" t="str">
        <f>IFERROR(VLOOKUP(D56,'Licenças atualizadas'!$B$13:$I$17,3,0),(" "))</f>
        <v xml:space="preserve"> </v>
      </c>
      <c r="U56" s="142"/>
      <c r="V56" s="143"/>
      <c r="W56" s="137" t="str">
        <f>IFERROR(VLOOKUP(D56,'Licenças atualizadas'!$B$13:$I$17,8,0),(" "))</f>
        <v xml:space="preserve"> </v>
      </c>
      <c r="X56" s="138"/>
      <c r="Y56" s="144"/>
    </row>
    <row r="57" spans="1:25" x14ac:dyDescent="0.2">
      <c r="A57" s="131" t="s">
        <v>28</v>
      </c>
      <c r="B57" s="132"/>
      <c r="C57" s="133"/>
      <c r="D57" s="134"/>
      <c r="E57" s="135"/>
      <c r="F57" s="135"/>
      <c r="G57" s="136"/>
      <c r="H57" s="137" t="str">
        <f>IFERROR(VLOOKUP(D57,'Licenças atualizadas'!$B$13:$I$17,6,0),(" "))</f>
        <v xml:space="preserve"> </v>
      </c>
      <c r="I57" s="138"/>
      <c r="J57" s="138"/>
      <c r="K57" s="138"/>
      <c r="L57" s="138"/>
      <c r="M57" s="138"/>
      <c r="N57" s="138"/>
      <c r="O57" s="139"/>
      <c r="P57" s="137" t="str">
        <f>IFERROR(VLOOKUP(D57,'Licenças atualizadas'!$B$13:$I$17,7,0),(" "))</f>
        <v xml:space="preserve"> </v>
      </c>
      <c r="Q57" s="140"/>
      <c r="R57" s="140"/>
      <c r="S57" s="141"/>
      <c r="T57" s="137" t="str">
        <f>IFERROR(VLOOKUP(D57,'Licenças atualizadas'!$B$13:$I$17,3,0),(" "))</f>
        <v xml:space="preserve"> </v>
      </c>
      <c r="U57" s="142"/>
      <c r="V57" s="143"/>
      <c r="W57" s="137" t="str">
        <f>IFERROR(VLOOKUP(D57,'Licenças atualizadas'!$B$13:$I$17,8,0),(" "))</f>
        <v xml:space="preserve"> </v>
      </c>
      <c r="X57" s="138"/>
      <c r="Y57" s="144"/>
    </row>
    <row r="58" spans="1:25" s="4" customFormat="1" ht="16.5" customHeight="1" x14ac:dyDescent="0.25">
      <c r="A58" s="145" t="s">
        <v>64</v>
      </c>
      <c r="B58" s="146"/>
      <c r="C58" s="146"/>
      <c r="D58" s="146"/>
      <c r="E58" s="146"/>
      <c r="F58" s="146"/>
      <c r="G58" s="146"/>
      <c r="H58" s="146"/>
      <c r="I58" s="146"/>
      <c r="J58" s="146"/>
      <c r="K58" s="146"/>
      <c r="L58" s="146"/>
      <c r="M58" s="146"/>
      <c r="N58" s="146"/>
      <c r="O58" s="146"/>
      <c r="P58" s="146"/>
      <c r="Q58" s="146"/>
      <c r="R58" s="146"/>
      <c r="S58" s="146"/>
      <c r="T58" s="146"/>
      <c r="U58" s="146"/>
      <c r="V58" s="146"/>
      <c r="W58" s="146"/>
      <c r="X58" s="146"/>
      <c r="Y58" s="147"/>
    </row>
    <row r="59" spans="1:25" s="17" customFormat="1" ht="15" customHeight="1" x14ac:dyDescent="0.2">
      <c r="A59" s="148" t="s">
        <v>68</v>
      </c>
      <c r="B59" s="149"/>
      <c r="C59" s="149"/>
      <c r="D59" s="150"/>
      <c r="E59" s="151" t="s">
        <v>66</v>
      </c>
      <c r="F59" s="152"/>
      <c r="G59" s="153"/>
      <c r="H59" s="151" t="s">
        <v>67</v>
      </c>
      <c r="I59" s="152"/>
      <c r="J59" s="153"/>
      <c r="K59" s="151" t="s">
        <v>76</v>
      </c>
      <c r="L59" s="153"/>
      <c r="M59" s="151" t="s">
        <v>70</v>
      </c>
      <c r="N59" s="152"/>
      <c r="O59" s="153"/>
      <c r="P59" s="151" t="s">
        <v>65</v>
      </c>
      <c r="Q59" s="152"/>
      <c r="R59" s="152"/>
      <c r="S59" s="152"/>
      <c r="T59" s="152"/>
      <c r="U59" s="152"/>
      <c r="V59" s="152"/>
      <c r="W59" s="152"/>
      <c r="X59" s="152"/>
      <c r="Y59" s="154"/>
    </row>
    <row r="60" spans="1:25" ht="15" customHeight="1" x14ac:dyDescent="0.2">
      <c r="A60" s="95"/>
      <c r="B60" s="96"/>
      <c r="C60" s="96"/>
      <c r="D60" s="97"/>
      <c r="E60" s="89"/>
      <c r="F60" s="90"/>
      <c r="G60" s="91"/>
      <c r="H60" s="89"/>
      <c r="I60" s="90"/>
      <c r="J60" s="91"/>
      <c r="K60" s="89"/>
      <c r="L60" s="91"/>
      <c r="M60" s="89"/>
      <c r="N60" s="90"/>
      <c r="O60" s="91"/>
      <c r="P60" s="122" t="s">
        <v>69</v>
      </c>
      <c r="Q60" s="123"/>
      <c r="R60" s="123"/>
      <c r="S60" s="123"/>
      <c r="T60" s="123"/>
      <c r="U60" s="123"/>
      <c r="V60" s="123"/>
      <c r="W60" s="123"/>
      <c r="X60" s="123"/>
      <c r="Y60" s="124"/>
    </row>
    <row r="61" spans="1:25" ht="15" customHeight="1" x14ac:dyDescent="0.2">
      <c r="A61" s="95"/>
      <c r="B61" s="96"/>
      <c r="C61" s="96"/>
      <c r="D61" s="97"/>
      <c r="E61" s="89"/>
      <c r="F61" s="90"/>
      <c r="G61" s="91"/>
      <c r="H61" s="89"/>
      <c r="I61" s="90"/>
      <c r="J61" s="91"/>
      <c r="K61" s="89"/>
      <c r="L61" s="91"/>
      <c r="M61" s="89"/>
      <c r="N61" s="90"/>
      <c r="O61" s="91"/>
      <c r="P61" s="125"/>
      <c r="Q61" s="126"/>
      <c r="R61" s="126"/>
      <c r="S61" s="126"/>
      <c r="T61" s="126"/>
      <c r="U61" s="126"/>
      <c r="V61" s="126"/>
      <c r="W61" s="126"/>
      <c r="X61" s="126"/>
      <c r="Y61" s="127"/>
    </row>
    <row r="62" spans="1:25" ht="15" customHeight="1" x14ac:dyDescent="0.2">
      <c r="A62" s="95"/>
      <c r="B62" s="96"/>
      <c r="C62" s="96"/>
      <c r="D62" s="97"/>
      <c r="E62" s="89"/>
      <c r="F62" s="90"/>
      <c r="G62" s="91"/>
      <c r="H62" s="89"/>
      <c r="I62" s="90"/>
      <c r="J62" s="91"/>
      <c r="K62" s="89"/>
      <c r="L62" s="91"/>
      <c r="M62" s="89"/>
      <c r="N62" s="90"/>
      <c r="O62" s="91"/>
      <c r="P62" s="125"/>
      <c r="Q62" s="126"/>
      <c r="R62" s="126"/>
      <c r="S62" s="126"/>
      <c r="T62" s="126"/>
      <c r="U62" s="126"/>
      <c r="V62" s="126"/>
      <c r="W62" s="126"/>
      <c r="X62" s="126"/>
      <c r="Y62" s="127"/>
    </row>
    <row r="63" spans="1:25" ht="15" customHeight="1" x14ac:dyDescent="0.2">
      <c r="A63" s="95"/>
      <c r="B63" s="96"/>
      <c r="C63" s="96"/>
      <c r="D63" s="97"/>
      <c r="E63" s="89"/>
      <c r="F63" s="90"/>
      <c r="G63" s="91"/>
      <c r="H63" s="89"/>
      <c r="I63" s="90"/>
      <c r="J63" s="91"/>
      <c r="K63" s="89"/>
      <c r="L63" s="91"/>
      <c r="M63" s="89"/>
      <c r="N63" s="90"/>
      <c r="O63" s="91"/>
      <c r="P63" s="125"/>
      <c r="Q63" s="126"/>
      <c r="R63" s="126"/>
      <c r="S63" s="126"/>
      <c r="T63" s="126"/>
      <c r="U63" s="126"/>
      <c r="V63" s="126"/>
      <c r="W63" s="126"/>
      <c r="X63" s="126"/>
      <c r="Y63" s="127"/>
    </row>
    <row r="64" spans="1:25" ht="15" customHeight="1" x14ac:dyDescent="0.2">
      <c r="A64" s="95"/>
      <c r="B64" s="96"/>
      <c r="C64" s="96"/>
      <c r="D64" s="97"/>
      <c r="E64" s="89"/>
      <c r="F64" s="90"/>
      <c r="G64" s="91"/>
      <c r="H64" s="89"/>
      <c r="I64" s="90"/>
      <c r="J64" s="91"/>
      <c r="K64" s="89"/>
      <c r="L64" s="91"/>
      <c r="M64" s="89"/>
      <c r="N64" s="90"/>
      <c r="O64" s="91"/>
      <c r="P64" s="128"/>
      <c r="Q64" s="129"/>
      <c r="R64" s="129"/>
      <c r="S64" s="129"/>
      <c r="T64" s="129"/>
      <c r="U64" s="129"/>
      <c r="V64" s="129"/>
      <c r="W64" s="129"/>
      <c r="X64" s="129"/>
      <c r="Y64" s="130"/>
    </row>
    <row r="65" spans="1:25" x14ac:dyDescent="0.2">
      <c r="A65" s="92"/>
      <c r="B65" s="93"/>
      <c r="C65" s="93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4"/>
    </row>
    <row r="66" spans="1:25" ht="12.95" customHeight="1" x14ac:dyDescent="0.2">
      <c r="A66" s="98" t="s">
        <v>167</v>
      </c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100"/>
    </row>
    <row r="67" spans="1:25" ht="12.95" customHeight="1" x14ac:dyDescent="0.2">
      <c r="A67" s="101"/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3"/>
    </row>
    <row r="68" spans="1:25" x14ac:dyDescent="0.2">
      <c r="A68" s="104"/>
      <c r="B68" s="105"/>
      <c r="C68" s="105"/>
      <c r="D68" s="105"/>
      <c r="E68" s="105"/>
      <c r="F68" s="105"/>
      <c r="G68" s="105"/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</row>
    <row r="69" spans="1:25" ht="15" customHeight="1" x14ac:dyDescent="0.2">
      <c r="A69" s="107"/>
      <c r="B69" s="108"/>
      <c r="C69" s="108"/>
      <c r="D69" s="108"/>
      <c r="E69" s="108"/>
      <c r="F69" s="109"/>
      <c r="G69" s="116"/>
      <c r="H69" s="108"/>
      <c r="I69" s="108"/>
      <c r="J69" s="108"/>
      <c r="K69" s="109"/>
      <c r="L69" s="119" t="s">
        <v>168</v>
      </c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1"/>
    </row>
    <row r="70" spans="1:25" ht="16.350000000000001" customHeight="1" x14ac:dyDescent="0.2">
      <c r="A70" s="110"/>
      <c r="B70" s="111"/>
      <c r="C70" s="111"/>
      <c r="D70" s="111"/>
      <c r="E70" s="111"/>
      <c r="F70" s="112"/>
      <c r="G70" s="117"/>
      <c r="H70" s="111"/>
      <c r="I70" s="111"/>
      <c r="J70" s="111"/>
      <c r="K70" s="111"/>
      <c r="L70" s="78"/>
      <c r="M70" s="79"/>
      <c r="N70" s="79"/>
      <c r="O70" s="79"/>
      <c r="P70" s="79"/>
      <c r="Q70" s="79"/>
      <c r="R70" s="79"/>
      <c r="S70" s="79"/>
      <c r="T70" s="73"/>
      <c r="U70" s="73"/>
      <c r="V70" s="73"/>
      <c r="W70" s="73"/>
      <c r="X70" s="73"/>
      <c r="Y70" s="74"/>
    </row>
    <row r="71" spans="1:25" ht="16.350000000000001" customHeight="1" x14ac:dyDescent="0.2">
      <c r="A71" s="110"/>
      <c r="B71" s="111"/>
      <c r="C71" s="111"/>
      <c r="D71" s="111"/>
      <c r="E71" s="111"/>
      <c r="F71" s="112"/>
      <c r="G71" s="117"/>
      <c r="H71" s="111"/>
      <c r="I71" s="111"/>
      <c r="J71" s="111"/>
      <c r="K71" s="111"/>
      <c r="L71" s="69" t="s">
        <v>71</v>
      </c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6"/>
    </row>
    <row r="72" spans="1:25" ht="16.350000000000001" customHeight="1" x14ac:dyDescent="0.2">
      <c r="A72" s="110"/>
      <c r="B72" s="111"/>
      <c r="C72" s="111"/>
      <c r="D72" s="111"/>
      <c r="E72" s="111"/>
      <c r="F72" s="112"/>
      <c r="G72" s="117"/>
      <c r="H72" s="111"/>
      <c r="I72" s="111"/>
      <c r="J72" s="111"/>
      <c r="K72" s="111"/>
      <c r="L72" s="75"/>
      <c r="V72" s="72"/>
      <c r="W72" s="72"/>
      <c r="X72" s="72"/>
      <c r="Y72" s="76"/>
    </row>
    <row r="73" spans="1:25" ht="16.350000000000001" customHeight="1" x14ac:dyDescent="0.2">
      <c r="A73" s="110"/>
      <c r="B73" s="111"/>
      <c r="C73" s="111"/>
      <c r="D73" s="111"/>
      <c r="E73" s="111"/>
      <c r="F73" s="112"/>
      <c r="G73" s="117"/>
      <c r="H73" s="111"/>
      <c r="I73" s="111"/>
      <c r="J73" s="111"/>
      <c r="K73" s="111"/>
      <c r="L73" s="67" t="s">
        <v>63</v>
      </c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6"/>
    </row>
    <row r="74" spans="1:25" ht="16.350000000000001" customHeight="1" x14ac:dyDescent="0.2">
      <c r="A74" s="110"/>
      <c r="B74" s="111"/>
      <c r="C74" s="111"/>
      <c r="D74" s="111"/>
      <c r="E74" s="111"/>
      <c r="F74" s="112"/>
      <c r="G74" s="117"/>
      <c r="H74" s="111"/>
      <c r="I74" s="111"/>
      <c r="J74" s="111"/>
      <c r="K74" s="111"/>
      <c r="L74" s="69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6"/>
    </row>
    <row r="75" spans="1:25" ht="13.5" customHeight="1" x14ac:dyDescent="0.2">
      <c r="A75" s="113"/>
      <c r="B75" s="114"/>
      <c r="C75" s="114"/>
      <c r="D75" s="114"/>
      <c r="E75" s="114"/>
      <c r="F75" s="115"/>
      <c r="G75" s="118"/>
      <c r="H75" s="114"/>
      <c r="I75" s="114"/>
      <c r="J75" s="114"/>
      <c r="K75" s="114"/>
      <c r="L75" s="70" t="s">
        <v>161</v>
      </c>
      <c r="M75" s="71"/>
      <c r="N75" s="71"/>
      <c r="O75" s="71"/>
      <c r="P75" s="71"/>
      <c r="Q75" s="71"/>
      <c r="R75" s="71"/>
      <c r="S75" s="71"/>
      <c r="T75" s="71"/>
      <c r="U75" s="68"/>
      <c r="V75" s="71"/>
      <c r="W75" s="71"/>
      <c r="X75" s="71"/>
      <c r="Y75" s="77"/>
    </row>
    <row r="76" spans="1:25" ht="13.5" thickBot="1" x14ac:dyDescent="0.25">
      <c r="A76" s="80" t="s">
        <v>41</v>
      </c>
      <c r="B76" s="81"/>
      <c r="C76" s="81"/>
      <c r="D76" s="81"/>
      <c r="E76" s="81"/>
      <c r="F76" s="82"/>
      <c r="G76" s="83" t="s">
        <v>42</v>
      </c>
      <c r="H76" s="84"/>
      <c r="I76" s="84"/>
      <c r="J76" s="84"/>
      <c r="K76" s="85"/>
      <c r="L76" s="86" t="s">
        <v>33</v>
      </c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8"/>
    </row>
  </sheetData>
  <sheetProtection algorithmName="SHA-512" hashValue="A5J7URulHeLrCbudMmNUfcKaoDXTRX32MpgJUiy5WDBjmQ/NQPZ8OBTriKSB5GXHNg4/v0YyUjn3A1PX9dsN3A==" saltValue="Ry30gPdYloDVIoDXnvw9DQ==" spinCount="100000" sheet="1" objects="1" scenarios="1" formatCells="0"/>
  <protectedRanges>
    <protectedRange password="CF7A" sqref="F3:F4 Q3 W4" name="Intervalo1"/>
  </protectedRanges>
  <mergeCells count="313">
    <mergeCell ref="A1:Y1"/>
    <mergeCell ref="A2:Y2"/>
    <mergeCell ref="A3:E3"/>
    <mergeCell ref="F3:N3"/>
    <mergeCell ref="O3:P3"/>
    <mergeCell ref="Q3:Y3"/>
    <mergeCell ref="A4:E4"/>
    <mergeCell ref="F4:T4"/>
    <mergeCell ref="U4:V4"/>
    <mergeCell ref="W4:Y4"/>
    <mergeCell ref="U5:V5"/>
    <mergeCell ref="W5:Y5"/>
    <mergeCell ref="A6:E6"/>
    <mergeCell ref="F6:P6"/>
    <mergeCell ref="Q6:R6"/>
    <mergeCell ref="S6:T6"/>
    <mergeCell ref="U6:V6"/>
    <mergeCell ref="W6:Y6"/>
    <mergeCell ref="A7:E7"/>
    <mergeCell ref="F7:H7"/>
    <mergeCell ref="J7:K7"/>
    <mergeCell ref="M7:O7"/>
    <mergeCell ref="A5:E5"/>
    <mergeCell ref="F5:M5"/>
    <mergeCell ref="N5:P5"/>
    <mergeCell ref="Q5:T5"/>
    <mergeCell ref="T7:V7"/>
    <mergeCell ref="W7:Y7"/>
    <mergeCell ref="Q7:R7"/>
    <mergeCell ref="R8:U8"/>
    <mergeCell ref="V8:Y8"/>
    <mergeCell ref="A9:Y9"/>
    <mergeCell ref="A10:C10"/>
    <mergeCell ref="D10:J10"/>
    <mergeCell ref="K10:L10"/>
    <mergeCell ref="M10:Y10"/>
    <mergeCell ref="A8:D8"/>
    <mergeCell ref="S11:U11"/>
    <mergeCell ref="V11:Y11"/>
    <mergeCell ref="E8:F8"/>
    <mergeCell ref="G8:I8"/>
    <mergeCell ref="J8:K8"/>
    <mergeCell ref="L8:O8"/>
    <mergeCell ref="P8:Q8"/>
    <mergeCell ref="A12:B12"/>
    <mergeCell ref="C12:G12"/>
    <mergeCell ref="H12:S12"/>
    <mergeCell ref="W12:Y12"/>
    <mergeCell ref="A11:B11"/>
    <mergeCell ref="C11:E11"/>
    <mergeCell ref="F11:G11"/>
    <mergeCell ref="H11:I11"/>
    <mergeCell ref="A13:Y13"/>
    <mergeCell ref="J11:L11"/>
    <mergeCell ref="M11:R11"/>
    <mergeCell ref="A14:I14"/>
    <mergeCell ref="J14:L14"/>
    <mergeCell ref="M14:O14"/>
    <mergeCell ref="P14:S15"/>
    <mergeCell ref="T14:Y15"/>
    <mergeCell ref="A15:B15"/>
    <mergeCell ref="C15:G15"/>
    <mergeCell ref="H15:I15"/>
    <mergeCell ref="J15:L15"/>
    <mergeCell ref="M15:O15"/>
    <mergeCell ref="A16:B22"/>
    <mergeCell ref="C16:G16"/>
    <mergeCell ref="H16:I16"/>
    <mergeCell ref="J16:L16"/>
    <mergeCell ref="M16:O16"/>
    <mergeCell ref="C18:G18"/>
    <mergeCell ref="H18:I18"/>
    <mergeCell ref="J18:L18"/>
    <mergeCell ref="M18:O18"/>
    <mergeCell ref="C19:G19"/>
    <mergeCell ref="H19:I19"/>
    <mergeCell ref="J19:L19"/>
    <mergeCell ref="M19:O19"/>
    <mergeCell ref="C22:G22"/>
    <mergeCell ref="H22:I22"/>
    <mergeCell ref="J22:L22"/>
    <mergeCell ref="M22:O22"/>
    <mergeCell ref="P16:S16"/>
    <mergeCell ref="T16:Y16"/>
    <mergeCell ref="C17:G17"/>
    <mergeCell ref="H17:I17"/>
    <mergeCell ref="J17:L17"/>
    <mergeCell ref="M17:O17"/>
    <mergeCell ref="P17:S17"/>
    <mergeCell ref="T17:Y17"/>
    <mergeCell ref="P18:S18"/>
    <mergeCell ref="T18:Y18"/>
    <mergeCell ref="P19:S19"/>
    <mergeCell ref="T19:Y19"/>
    <mergeCell ref="C20:G20"/>
    <mergeCell ref="H20:I20"/>
    <mergeCell ref="J20:L20"/>
    <mergeCell ref="M20:O20"/>
    <mergeCell ref="P20:S20"/>
    <mergeCell ref="T20:Y20"/>
    <mergeCell ref="C21:G21"/>
    <mergeCell ref="H21:I21"/>
    <mergeCell ref="J21:L21"/>
    <mergeCell ref="M21:O21"/>
    <mergeCell ref="P21:S21"/>
    <mergeCell ref="T21:Y21"/>
    <mergeCell ref="P22:S22"/>
    <mergeCell ref="T22:Y22"/>
    <mergeCell ref="A23:B29"/>
    <mergeCell ref="C23:G23"/>
    <mergeCell ref="H23:I23"/>
    <mergeCell ref="J23:L23"/>
    <mergeCell ref="M23:O23"/>
    <mergeCell ref="P23:S23"/>
    <mergeCell ref="C25:G25"/>
    <mergeCell ref="H25:I25"/>
    <mergeCell ref="J25:L25"/>
    <mergeCell ref="M25:O25"/>
    <mergeCell ref="T23:Y23"/>
    <mergeCell ref="C24:G24"/>
    <mergeCell ref="H24:I24"/>
    <mergeCell ref="J24:L24"/>
    <mergeCell ref="M24:O24"/>
    <mergeCell ref="P24:S24"/>
    <mergeCell ref="T24:Y24"/>
    <mergeCell ref="P25:S25"/>
    <mergeCell ref="T25:Y25"/>
    <mergeCell ref="C26:G26"/>
    <mergeCell ref="H26:I26"/>
    <mergeCell ref="J26:L26"/>
    <mergeCell ref="M26:O26"/>
    <mergeCell ref="P26:S26"/>
    <mergeCell ref="T26:Y26"/>
    <mergeCell ref="C27:G27"/>
    <mergeCell ref="H27:I27"/>
    <mergeCell ref="J27:L27"/>
    <mergeCell ref="M27:O27"/>
    <mergeCell ref="P27:S27"/>
    <mergeCell ref="T27:Y27"/>
    <mergeCell ref="C28:G28"/>
    <mergeCell ref="H28:I28"/>
    <mergeCell ref="J28:L28"/>
    <mergeCell ref="M28:O28"/>
    <mergeCell ref="P28:S28"/>
    <mergeCell ref="T28:Y28"/>
    <mergeCell ref="C29:G29"/>
    <mergeCell ref="H29:I29"/>
    <mergeCell ref="J29:L29"/>
    <mergeCell ref="M29:O29"/>
    <mergeCell ref="P29:S29"/>
    <mergeCell ref="T29:Y29"/>
    <mergeCell ref="A30:B30"/>
    <mergeCell ref="C30:G30"/>
    <mergeCell ref="H30:I30"/>
    <mergeCell ref="J30:L30"/>
    <mergeCell ref="M30:O30"/>
    <mergeCell ref="P30:S30"/>
    <mergeCell ref="T30:Y30"/>
    <mergeCell ref="A31:B32"/>
    <mergeCell ref="C31:G31"/>
    <mergeCell ref="H31:I31"/>
    <mergeCell ref="J31:L31"/>
    <mergeCell ref="M31:O31"/>
    <mergeCell ref="P31:S31"/>
    <mergeCell ref="T31:Y31"/>
    <mergeCell ref="C32:G32"/>
    <mergeCell ref="H32:I32"/>
    <mergeCell ref="J32:L32"/>
    <mergeCell ref="M32:O32"/>
    <mergeCell ref="P32:S32"/>
    <mergeCell ref="T32:Y32"/>
    <mergeCell ref="A33:B38"/>
    <mergeCell ref="C33:G33"/>
    <mergeCell ref="H33:I33"/>
    <mergeCell ref="J33:L33"/>
    <mergeCell ref="M33:O33"/>
    <mergeCell ref="P33:S33"/>
    <mergeCell ref="T33:Y33"/>
    <mergeCell ref="C34:G34"/>
    <mergeCell ref="H34:I34"/>
    <mergeCell ref="J34:L34"/>
    <mergeCell ref="M34:O34"/>
    <mergeCell ref="P34:S34"/>
    <mergeCell ref="T34:Y34"/>
    <mergeCell ref="C35:G35"/>
    <mergeCell ref="H35:I35"/>
    <mergeCell ref="J35:L35"/>
    <mergeCell ref="M35:O35"/>
    <mergeCell ref="P35:S35"/>
    <mergeCell ref="T35:Y35"/>
    <mergeCell ref="C36:G36"/>
    <mergeCell ref="H36:I36"/>
    <mergeCell ref="J36:L36"/>
    <mergeCell ref="M36:O36"/>
    <mergeCell ref="P36:S36"/>
    <mergeCell ref="T36:Y36"/>
    <mergeCell ref="C37:G37"/>
    <mergeCell ref="H37:I37"/>
    <mergeCell ref="J37:L37"/>
    <mergeCell ref="M37:O37"/>
    <mergeCell ref="P37:S37"/>
    <mergeCell ref="T37:Y37"/>
    <mergeCell ref="C38:G38"/>
    <mergeCell ref="H38:I38"/>
    <mergeCell ref="J38:L38"/>
    <mergeCell ref="M38:O38"/>
    <mergeCell ref="P38:S38"/>
    <mergeCell ref="T38:Y38"/>
    <mergeCell ref="A40:G40"/>
    <mergeCell ref="H40:I40"/>
    <mergeCell ref="J40:L40"/>
    <mergeCell ref="M40:O40"/>
    <mergeCell ref="P40:S40"/>
    <mergeCell ref="T40:Y40"/>
    <mergeCell ref="A41:G41"/>
    <mergeCell ref="H41:O41"/>
    <mergeCell ref="P41:S41"/>
    <mergeCell ref="T41:Y41"/>
    <mergeCell ref="A42:Y44"/>
    <mergeCell ref="A45:Y45"/>
    <mergeCell ref="A46:Y46"/>
    <mergeCell ref="A47:C47"/>
    <mergeCell ref="D47:K47"/>
    <mergeCell ref="L47:P47"/>
    <mergeCell ref="Q47:Y47"/>
    <mergeCell ref="A48:C48"/>
    <mergeCell ref="D48:K48"/>
    <mergeCell ref="L48:P48"/>
    <mergeCell ref="Q48:Y48"/>
    <mergeCell ref="A49:C49"/>
    <mergeCell ref="D49:K49"/>
    <mergeCell ref="L49:P49"/>
    <mergeCell ref="Q49:Y49"/>
    <mergeCell ref="A50:C50"/>
    <mergeCell ref="D50:K50"/>
    <mergeCell ref="L50:P50"/>
    <mergeCell ref="Q50:Y50"/>
    <mergeCell ref="A51:C51"/>
    <mergeCell ref="D51:K51"/>
    <mergeCell ref="L51:P51"/>
    <mergeCell ref="Q51:Y51"/>
    <mergeCell ref="A52:Y52"/>
    <mergeCell ref="A53:C53"/>
    <mergeCell ref="D53:G53"/>
    <mergeCell ref="H53:O53"/>
    <mergeCell ref="P53:S53"/>
    <mergeCell ref="T53:V53"/>
    <mergeCell ref="W53:Y53"/>
    <mergeCell ref="A54:C54"/>
    <mergeCell ref="D54:G54"/>
    <mergeCell ref="H54:O54"/>
    <mergeCell ref="P54:S54"/>
    <mergeCell ref="T54:V54"/>
    <mergeCell ref="W54:Y54"/>
    <mergeCell ref="W57:Y57"/>
    <mergeCell ref="A58:Y58"/>
    <mergeCell ref="A59:D59"/>
    <mergeCell ref="E59:G59"/>
    <mergeCell ref="K59:L59"/>
    <mergeCell ref="M59:O59"/>
    <mergeCell ref="P59:Y59"/>
    <mergeCell ref="H59:J59"/>
    <mergeCell ref="A55:C55"/>
    <mergeCell ref="D55:G55"/>
    <mergeCell ref="H55:O55"/>
    <mergeCell ref="P55:S55"/>
    <mergeCell ref="T55:V55"/>
    <mergeCell ref="W55:Y55"/>
    <mergeCell ref="A56:C56"/>
    <mergeCell ref="D56:G56"/>
    <mergeCell ref="H56:O56"/>
    <mergeCell ref="P56:S56"/>
    <mergeCell ref="T56:V56"/>
    <mergeCell ref="W56:Y56"/>
    <mergeCell ref="K64:L64"/>
    <mergeCell ref="M64:O64"/>
    <mergeCell ref="A57:C57"/>
    <mergeCell ref="D57:G57"/>
    <mergeCell ref="H57:O57"/>
    <mergeCell ref="P57:S57"/>
    <mergeCell ref="T57:V57"/>
    <mergeCell ref="A61:D61"/>
    <mergeCell ref="E61:G61"/>
    <mergeCell ref="K61:L61"/>
    <mergeCell ref="M61:O61"/>
    <mergeCell ref="A62:D62"/>
    <mergeCell ref="E62:G62"/>
    <mergeCell ref="K62:L62"/>
    <mergeCell ref="M62:O62"/>
    <mergeCell ref="A76:F76"/>
    <mergeCell ref="G76:K76"/>
    <mergeCell ref="L76:Y76"/>
    <mergeCell ref="H60:J60"/>
    <mergeCell ref="H61:J61"/>
    <mergeCell ref="H62:J62"/>
    <mergeCell ref="H63:J63"/>
    <mergeCell ref="H64:J64"/>
    <mergeCell ref="A65:Y65"/>
    <mergeCell ref="A63:D63"/>
    <mergeCell ref="E63:G63"/>
    <mergeCell ref="K63:L63"/>
    <mergeCell ref="M63:O63"/>
    <mergeCell ref="A66:Y68"/>
    <mergeCell ref="A69:F75"/>
    <mergeCell ref="G69:K75"/>
    <mergeCell ref="L69:Y69"/>
    <mergeCell ref="A60:D60"/>
    <mergeCell ref="E60:G60"/>
    <mergeCell ref="K60:L60"/>
    <mergeCell ref="M60:O60"/>
    <mergeCell ref="P60:Y64"/>
    <mergeCell ref="A64:D64"/>
    <mergeCell ref="E64:G64"/>
  </mergeCells>
  <dataValidations count="1">
    <dataValidation operator="notEqual" showInputMessage="1" showErrorMessage="1" errorTitle="Texto não preenchido" error="O preenchimento do texto é obrigatório." sqref="F3" xr:uid="{00000000-0002-0000-0000-000000000000}"/>
  </dataValidations>
  <printOptions horizontalCentered="1" verticalCentered="1"/>
  <pageMargins left="0" right="0" top="0.6692913385826772" bottom="0.6692913385826772" header="0" footer="0.27559055118110237"/>
  <pageSetup paperSize="9" scale="94" orientation="landscape" r:id="rId1"/>
  <headerFooter>
    <oddHeader xml:space="preserve">&amp;LLei. Munic. 2449/2011
Res. CONAMA 307/2002&amp;C&amp;"-,Negrito"&amp;14Plano de Gerenciamento de Resíduos da Construção Civil
&amp;"-,Regular"Memorial Descritivo para Obras &amp;RDeverá ser entregue em três
 vias
</oddHeader>
    <oddFooter xml:space="preserve">&amp;L&amp;9O preenchimento deve ser eletrônico. Os campos hachuriados não são passíveis de preenchimento.
PGRCC referente a 01 projeto. Projeto alterado após a aprovação do PGRCC, deverá ser substituído antes de protocolar o Termo de Conferência Habite-se. </oddFooter>
  </headerFooter>
  <rowBreaks count="1" manualBreakCount="1">
    <brk id="41" max="24" man="1"/>
  </rowBreaks>
  <ignoredErrors>
    <ignoredError sqref="M16:O21 M23:O29 M31 M33:O37 M48:P48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33" r:id="rId4" name="Check Box 13">
              <controlPr locked="0" defaultSize="0" autoFill="0" autoLine="0" autoPict="0">
                <anchor moveWithCells="1">
                  <from>
                    <xdr:col>8</xdr:col>
                    <xdr:colOff>104775</xdr:colOff>
                    <xdr:row>5</xdr:row>
                    <xdr:rowOff>114300</xdr:rowOff>
                  </from>
                  <to>
                    <xdr:col>8</xdr:col>
                    <xdr:colOff>409575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5" name="Check Box 14">
              <controlPr locked="0" defaultSize="0" autoFill="0" autoLine="0" autoPict="0">
                <anchor moveWithCells="1">
                  <from>
                    <xdr:col>11</xdr:col>
                    <xdr:colOff>85725</xdr:colOff>
                    <xdr:row>5</xdr:row>
                    <xdr:rowOff>114300</xdr:rowOff>
                  </from>
                  <to>
                    <xdr:col>12</xdr:col>
                    <xdr:colOff>28575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6" name="Check Box 15">
              <controlPr locked="0" defaultSize="0" autoFill="0" autoLine="0" autoPict="0">
                <anchor moveWithCells="1">
                  <from>
                    <xdr:col>15</xdr:col>
                    <xdr:colOff>85725</xdr:colOff>
                    <xdr:row>5</xdr:row>
                    <xdr:rowOff>114300</xdr:rowOff>
                  </from>
                  <to>
                    <xdr:col>16</xdr:col>
                    <xdr:colOff>28575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7" name="Check Box 23">
              <controlPr defaultSize="0" autoFill="0" autoLine="0" autoPict="0">
                <anchor moveWithCells="1">
                  <from>
                    <xdr:col>18</xdr:col>
                    <xdr:colOff>0</xdr:colOff>
                    <xdr:row>5</xdr:row>
                    <xdr:rowOff>104775</xdr:rowOff>
                  </from>
                  <to>
                    <xdr:col>18</xdr:col>
                    <xdr:colOff>257175</xdr:colOff>
                    <xdr:row>7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'Licenças atualizadas'!$B$3:$B$9</xm:f>
          </x14:formula1>
          <xm:sqref>D48:K51</xm:sqref>
        </x14:dataValidation>
        <x14:dataValidation type="list" allowBlank="1" showInputMessage="1" showErrorMessage="1" xr:uid="{00000000-0002-0000-0000-000002000000}">
          <x14:formula1>
            <xm:f>'Licenças atualizadas'!$B$13:$B$18</xm:f>
          </x14:formula1>
          <xm:sqref>D54:G57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1"/>
  <dimension ref="A2:C24"/>
  <sheetViews>
    <sheetView workbookViewId="0">
      <selection activeCell="A22" sqref="A22"/>
    </sheetView>
  </sheetViews>
  <sheetFormatPr defaultRowHeight="15" x14ac:dyDescent="0.25"/>
  <cols>
    <col min="1" max="1" width="27" bestFit="1" customWidth="1"/>
  </cols>
  <sheetData>
    <row r="2" spans="1:3" x14ac:dyDescent="0.25">
      <c r="A2" s="358" t="s">
        <v>83</v>
      </c>
      <c r="B2" s="358"/>
    </row>
    <row r="4" spans="1:3" x14ac:dyDescent="0.25">
      <c r="A4" s="358" t="s">
        <v>84</v>
      </c>
      <c r="B4" s="358"/>
    </row>
    <row r="5" spans="1:3" x14ac:dyDescent="0.25">
      <c r="A5" t="s">
        <v>85</v>
      </c>
      <c r="B5">
        <v>12</v>
      </c>
    </row>
    <row r="6" spans="1:3" x14ac:dyDescent="0.25">
      <c r="A6" t="s">
        <v>86</v>
      </c>
      <c r="B6">
        <v>20</v>
      </c>
    </row>
    <row r="7" spans="1:3" x14ac:dyDescent="0.25">
      <c r="A7" t="s">
        <v>87</v>
      </c>
      <c r="B7">
        <v>24</v>
      </c>
    </row>
    <row r="8" spans="1:3" x14ac:dyDescent="0.25">
      <c r="A8" t="s">
        <v>164</v>
      </c>
      <c r="B8">
        <v>22</v>
      </c>
    </row>
    <row r="9" spans="1:3" x14ac:dyDescent="0.25">
      <c r="A9" s="2"/>
      <c r="B9" s="2" t="s">
        <v>82</v>
      </c>
    </row>
    <row r="10" spans="1:3" x14ac:dyDescent="0.25">
      <c r="A10" s="5"/>
      <c r="B10" s="2"/>
    </row>
    <row r="11" spans="1:3" x14ac:dyDescent="0.25">
      <c r="A11" s="11" t="b">
        <v>0</v>
      </c>
      <c r="B11" s="5">
        <f>ROUND(IF(A11=TRUE,'Formulário PGRCC'!$V$8/B5,"0"),2)</f>
        <v>0</v>
      </c>
      <c r="C11" s="10" t="str">
        <f>IFERROR((B11-#REF!),"-")</f>
        <v>-</v>
      </c>
    </row>
    <row r="12" spans="1:3" x14ac:dyDescent="0.25">
      <c r="A12" s="11" t="b">
        <v>0</v>
      </c>
      <c r="B12" s="5">
        <f>ROUND(IF(A12=TRUE,'Formulário PGRCC'!$V$8/B6,"0"),2)</f>
        <v>0</v>
      </c>
      <c r="C12" s="10" t="str">
        <f>IFERROR((B12-#REF!),("-"))</f>
        <v>-</v>
      </c>
    </row>
    <row r="13" spans="1:3" x14ac:dyDescent="0.25">
      <c r="A13" s="11" t="b">
        <v>0</v>
      </c>
      <c r="B13" s="5">
        <f>ROUND(IF(A13=TRUE,'Formulário PGRCC'!$V$8/B7,"0"),2)</f>
        <v>0</v>
      </c>
      <c r="C13" s="10" t="str">
        <f>IFERROR((B13-#REF!),("-"))</f>
        <v>-</v>
      </c>
    </row>
    <row r="14" spans="1:3" x14ac:dyDescent="0.25">
      <c r="A14" s="11" t="b">
        <v>0</v>
      </c>
      <c r="B14" s="5">
        <f>ROUND(IF(A14=TRUE,'Formulário PGRCC'!$V$8/B8,"0"),2)</f>
        <v>0</v>
      </c>
      <c r="C14" s="10" t="str">
        <f>IFERROR((B14-#REF!),("-"))</f>
        <v>-</v>
      </c>
    </row>
    <row r="15" spans="1:3" x14ac:dyDescent="0.25">
      <c r="A15" s="2"/>
      <c r="B15" s="2"/>
    </row>
    <row r="16" spans="1:3" x14ac:dyDescent="0.25">
      <c r="A16" s="10">
        <f>IF(A11=TRUE,1,2)</f>
        <v>2</v>
      </c>
    </row>
    <row r="17" spans="1:2" x14ac:dyDescent="0.25">
      <c r="A17" s="10">
        <f>IF(A12=TRUE,3,4)</f>
        <v>4</v>
      </c>
    </row>
    <row r="18" spans="1:2" x14ac:dyDescent="0.25">
      <c r="A18" s="10">
        <f>IF(A13=TRUE,5,6)</f>
        <v>6</v>
      </c>
    </row>
    <row r="19" spans="1:2" x14ac:dyDescent="0.25">
      <c r="A19" s="10">
        <f>IF(A14=TRUE,7,8)</f>
        <v>8</v>
      </c>
      <c r="B19" s="4"/>
    </row>
    <row r="20" spans="1:2" x14ac:dyDescent="0.25">
      <c r="A20" s="2"/>
      <c r="B20" s="4"/>
    </row>
    <row r="21" spans="1:2" x14ac:dyDescent="0.25">
      <c r="A21" s="10" t="e">
        <f>ROUND(#REF!+#REF!+#REF!+#REF!,2)</f>
        <v>#REF!</v>
      </c>
      <c r="B21" s="5" t="s">
        <v>143</v>
      </c>
    </row>
    <row r="22" spans="1:2" x14ac:dyDescent="0.25">
      <c r="A22" s="2"/>
      <c r="B22" s="2"/>
    </row>
    <row r="23" spans="1:2" x14ac:dyDescent="0.25">
      <c r="A23" s="2"/>
      <c r="B23" s="2"/>
    </row>
    <row r="24" spans="1:2" x14ac:dyDescent="0.25">
      <c r="A24">
        <f>ROUND(IF(Input!A16=1,Input!B11,IF(Input!A17=3,Input!B12,IF(Input!A18=5,Input!B13,IF(A19=7,B14)))),2)</f>
        <v>0</v>
      </c>
      <c r="B24" s="2" t="s">
        <v>144</v>
      </c>
    </row>
  </sheetData>
  <mergeCells count="2">
    <mergeCell ref="A4:B4"/>
    <mergeCell ref="A2:B2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2"/>
  <dimension ref="A1:M18"/>
  <sheetViews>
    <sheetView zoomScale="85" zoomScaleNormal="85" workbookViewId="0">
      <selection activeCell="B9" sqref="B9"/>
    </sheetView>
  </sheetViews>
  <sheetFormatPr defaultColWidth="9.140625" defaultRowHeight="12.75" x14ac:dyDescent="0.25"/>
  <cols>
    <col min="1" max="1" width="4.85546875" style="31" customWidth="1"/>
    <col min="2" max="2" width="30.42578125" style="56" bestFit="1" customWidth="1"/>
    <col min="3" max="3" width="19.42578125" style="31" customWidth="1"/>
    <col min="4" max="4" width="15.28515625" style="57" customWidth="1"/>
    <col min="5" max="5" width="12.7109375" style="57" customWidth="1"/>
    <col min="6" max="6" width="65.85546875" style="56" customWidth="1"/>
    <col min="7" max="7" width="38" style="56" customWidth="1"/>
    <col min="8" max="8" width="14.28515625" style="31" bestFit="1" customWidth="1"/>
    <col min="9" max="9" width="14.28515625" style="19" bestFit="1" customWidth="1"/>
    <col min="10" max="10" width="5.85546875" style="19" bestFit="1" customWidth="1"/>
    <col min="11" max="12" width="5.7109375" style="19" bestFit="1" customWidth="1"/>
    <col min="13" max="13" width="5.85546875" style="31" bestFit="1" customWidth="1"/>
    <col min="14" max="16384" width="9.140625" style="31"/>
  </cols>
  <sheetData>
    <row r="1" spans="1:13" s="19" customFormat="1" ht="31.5" customHeight="1" x14ac:dyDescent="0.25">
      <c r="A1" s="362" t="s">
        <v>21</v>
      </c>
      <c r="B1" s="363"/>
      <c r="C1" s="363"/>
      <c r="D1" s="363"/>
      <c r="E1" s="363"/>
      <c r="F1" s="363"/>
      <c r="G1" s="363"/>
      <c r="H1" s="364"/>
    </row>
    <row r="2" spans="1:13" s="22" customFormat="1" ht="21.75" customHeight="1" x14ac:dyDescent="0.25">
      <c r="A2" s="20"/>
      <c r="B2" s="21" t="s">
        <v>97</v>
      </c>
      <c r="C2" s="20" t="s">
        <v>98</v>
      </c>
      <c r="D2" s="21" t="s">
        <v>99</v>
      </c>
      <c r="E2" s="21" t="s">
        <v>100</v>
      </c>
      <c r="F2" s="21" t="s">
        <v>101</v>
      </c>
      <c r="G2" s="21" t="s">
        <v>30</v>
      </c>
      <c r="H2" s="20" t="s">
        <v>31</v>
      </c>
      <c r="J2" s="22" t="s">
        <v>102</v>
      </c>
      <c r="K2" s="22" t="s">
        <v>103</v>
      </c>
      <c r="L2" s="22" t="s">
        <v>104</v>
      </c>
      <c r="M2" s="22" t="s">
        <v>105</v>
      </c>
    </row>
    <row r="3" spans="1:13" ht="38.25" x14ac:dyDescent="0.25">
      <c r="A3" s="23">
        <v>1</v>
      </c>
      <c r="B3" s="24" t="s">
        <v>106</v>
      </c>
      <c r="C3" s="25" t="s">
        <v>107</v>
      </c>
      <c r="D3" s="26" t="s">
        <v>108</v>
      </c>
      <c r="E3" s="27" t="s">
        <v>109</v>
      </c>
      <c r="F3" s="24" t="s">
        <v>110</v>
      </c>
      <c r="G3" s="28" t="s">
        <v>154</v>
      </c>
      <c r="H3" s="29" t="s">
        <v>111</v>
      </c>
      <c r="J3" s="30"/>
      <c r="K3" s="30"/>
      <c r="M3" s="19"/>
    </row>
    <row r="4" spans="1:13" ht="33" customHeight="1" x14ac:dyDescent="0.25">
      <c r="A4" s="32">
        <v>2</v>
      </c>
      <c r="B4" s="33" t="s">
        <v>149</v>
      </c>
      <c r="C4" s="34" t="s">
        <v>112</v>
      </c>
      <c r="D4" s="35" t="s">
        <v>113</v>
      </c>
      <c r="E4" s="36">
        <v>46506</v>
      </c>
      <c r="F4" s="33" t="s">
        <v>114</v>
      </c>
      <c r="G4" s="37" t="s">
        <v>155</v>
      </c>
      <c r="H4" s="38" t="s">
        <v>146</v>
      </c>
      <c r="M4" s="19"/>
    </row>
    <row r="5" spans="1:13" ht="33" customHeight="1" x14ac:dyDescent="0.25">
      <c r="A5" s="32">
        <v>3</v>
      </c>
      <c r="B5" s="33" t="s">
        <v>115</v>
      </c>
      <c r="C5" s="34" t="s">
        <v>116</v>
      </c>
      <c r="D5" s="35" t="s">
        <v>117</v>
      </c>
      <c r="E5" s="36">
        <v>46506</v>
      </c>
      <c r="F5" s="33" t="s">
        <v>118</v>
      </c>
      <c r="G5" s="37" t="s">
        <v>156</v>
      </c>
      <c r="H5" s="38" t="s">
        <v>146</v>
      </c>
      <c r="M5" s="19"/>
    </row>
    <row r="6" spans="1:13" s="41" customFormat="1" ht="33" customHeight="1" x14ac:dyDescent="0.25">
      <c r="A6" s="32">
        <v>4</v>
      </c>
      <c r="B6" s="33" t="s">
        <v>119</v>
      </c>
      <c r="C6" s="34" t="s">
        <v>120</v>
      </c>
      <c r="D6" s="35" t="s">
        <v>121</v>
      </c>
      <c r="E6" s="36">
        <v>46231</v>
      </c>
      <c r="F6" s="33" t="s">
        <v>127</v>
      </c>
      <c r="G6" s="39" t="s">
        <v>157</v>
      </c>
      <c r="H6" s="40" t="s">
        <v>111</v>
      </c>
      <c r="J6" s="30"/>
      <c r="K6" s="30"/>
      <c r="L6" s="30"/>
      <c r="M6" s="30"/>
    </row>
    <row r="7" spans="1:13" ht="33" customHeight="1" x14ac:dyDescent="0.25">
      <c r="A7" s="32">
        <v>5</v>
      </c>
      <c r="B7" s="42" t="s">
        <v>148</v>
      </c>
      <c r="C7" s="43" t="s">
        <v>122</v>
      </c>
      <c r="D7" s="44" t="s">
        <v>123</v>
      </c>
      <c r="E7" s="45">
        <v>46377</v>
      </c>
      <c r="F7" s="33" t="s">
        <v>124</v>
      </c>
      <c r="G7" s="37" t="s">
        <v>158</v>
      </c>
      <c r="H7" s="38" t="s">
        <v>146</v>
      </c>
      <c r="M7" s="19"/>
    </row>
    <row r="8" spans="1:13" ht="33" customHeight="1" x14ac:dyDescent="0.25">
      <c r="A8" s="32">
        <v>6</v>
      </c>
      <c r="B8" s="33" t="s">
        <v>150</v>
      </c>
      <c r="C8" s="46" t="s">
        <v>125</v>
      </c>
      <c r="D8" s="35" t="s">
        <v>126</v>
      </c>
      <c r="E8" s="45">
        <v>45931</v>
      </c>
      <c r="F8" s="42" t="s">
        <v>127</v>
      </c>
      <c r="G8" s="37" t="s">
        <v>159</v>
      </c>
      <c r="H8" s="47" t="s">
        <v>111</v>
      </c>
      <c r="M8" s="19"/>
    </row>
    <row r="9" spans="1:13" ht="33" customHeight="1" x14ac:dyDescent="0.25">
      <c r="A9" s="48">
        <v>7</v>
      </c>
      <c r="B9" s="49" t="s">
        <v>151</v>
      </c>
      <c r="C9" s="50" t="s">
        <v>169</v>
      </c>
      <c r="D9" s="51" t="s">
        <v>170</v>
      </c>
      <c r="E9" s="52">
        <v>47192</v>
      </c>
      <c r="F9" s="53" t="s">
        <v>124</v>
      </c>
      <c r="G9" s="54" t="s">
        <v>152</v>
      </c>
      <c r="H9" s="55" t="s">
        <v>146</v>
      </c>
      <c r="M9" s="19"/>
    </row>
    <row r="10" spans="1:13" x14ac:dyDescent="0.25">
      <c r="A10" s="19"/>
      <c r="E10" s="58"/>
    </row>
    <row r="11" spans="1:13" ht="32.25" customHeight="1" x14ac:dyDescent="0.25">
      <c r="A11" s="359" t="s">
        <v>29</v>
      </c>
      <c r="B11" s="360"/>
      <c r="C11" s="360"/>
      <c r="D11" s="360"/>
      <c r="E11" s="360"/>
      <c r="F11" s="360"/>
      <c r="G11" s="360"/>
      <c r="H11" s="360"/>
      <c r="I11" s="361"/>
      <c r="K11" s="31"/>
    </row>
    <row r="12" spans="1:13" s="22" customFormat="1" ht="21" customHeight="1" x14ac:dyDescent="0.25">
      <c r="A12" s="20"/>
      <c r="B12" s="21" t="s">
        <v>97</v>
      </c>
      <c r="C12" s="20" t="s">
        <v>98</v>
      </c>
      <c r="D12" s="21" t="s">
        <v>99</v>
      </c>
      <c r="E12" s="21" t="s">
        <v>100</v>
      </c>
      <c r="F12" s="21" t="s">
        <v>101</v>
      </c>
      <c r="G12" s="21" t="s">
        <v>30</v>
      </c>
      <c r="H12" s="21" t="s">
        <v>31</v>
      </c>
      <c r="I12" s="20" t="s">
        <v>145</v>
      </c>
      <c r="K12" s="59"/>
    </row>
    <row r="13" spans="1:13" ht="33" customHeight="1" x14ac:dyDescent="0.25">
      <c r="A13" s="60">
        <v>1</v>
      </c>
      <c r="B13" s="24" t="s">
        <v>106</v>
      </c>
      <c r="C13" s="25" t="s">
        <v>107</v>
      </c>
      <c r="D13" s="26" t="s">
        <v>128</v>
      </c>
      <c r="E13" s="27">
        <v>45824</v>
      </c>
      <c r="F13" s="24" t="s">
        <v>129</v>
      </c>
      <c r="G13" s="28" t="s">
        <v>154</v>
      </c>
      <c r="H13" s="24" t="s">
        <v>111</v>
      </c>
      <c r="I13" s="61" t="s">
        <v>81</v>
      </c>
      <c r="K13" s="56"/>
    </row>
    <row r="14" spans="1:13" ht="33" customHeight="1" x14ac:dyDescent="0.25">
      <c r="A14" s="32">
        <v>2</v>
      </c>
      <c r="B14" s="42" t="s">
        <v>115</v>
      </c>
      <c r="C14" s="43" t="s">
        <v>116</v>
      </c>
      <c r="D14" s="44" t="s">
        <v>130</v>
      </c>
      <c r="E14" s="45">
        <v>45606</v>
      </c>
      <c r="F14" s="42" t="s">
        <v>131</v>
      </c>
      <c r="G14" s="37" t="s">
        <v>156</v>
      </c>
      <c r="H14" s="42" t="s">
        <v>146</v>
      </c>
      <c r="I14" s="62" t="s">
        <v>81</v>
      </c>
      <c r="K14" s="56"/>
    </row>
    <row r="15" spans="1:13" ht="33" customHeight="1" x14ac:dyDescent="0.25">
      <c r="A15" s="32">
        <v>3</v>
      </c>
      <c r="B15" s="42" t="s">
        <v>163</v>
      </c>
      <c r="C15" s="43" t="s">
        <v>132</v>
      </c>
      <c r="D15" s="35" t="s">
        <v>133</v>
      </c>
      <c r="E15" s="36">
        <v>46686</v>
      </c>
      <c r="F15" s="33" t="s">
        <v>134</v>
      </c>
      <c r="G15" s="37" t="s">
        <v>147</v>
      </c>
      <c r="H15" s="42" t="s">
        <v>146</v>
      </c>
      <c r="I15" s="62" t="s">
        <v>81</v>
      </c>
      <c r="K15" s="56"/>
    </row>
    <row r="16" spans="1:13" ht="33" customHeight="1" x14ac:dyDescent="0.25">
      <c r="A16" s="32">
        <v>4</v>
      </c>
      <c r="B16" s="42" t="s">
        <v>151</v>
      </c>
      <c r="C16" s="43" t="s">
        <v>135</v>
      </c>
      <c r="D16" s="44" t="s">
        <v>136</v>
      </c>
      <c r="E16" s="45">
        <v>46594</v>
      </c>
      <c r="F16" s="42" t="s">
        <v>134</v>
      </c>
      <c r="G16" s="37" t="s">
        <v>152</v>
      </c>
      <c r="H16" s="42" t="s">
        <v>146</v>
      </c>
      <c r="I16" s="62" t="s">
        <v>81</v>
      </c>
      <c r="K16" s="56"/>
    </row>
    <row r="17" spans="1:11" ht="33" customHeight="1" x14ac:dyDescent="0.25">
      <c r="A17" s="32">
        <v>5</v>
      </c>
      <c r="B17" s="42" t="s">
        <v>137</v>
      </c>
      <c r="C17" s="43" t="s">
        <v>138</v>
      </c>
      <c r="D17" s="44" t="s">
        <v>139</v>
      </c>
      <c r="E17" s="45">
        <v>46314</v>
      </c>
      <c r="F17" s="42" t="s">
        <v>140</v>
      </c>
      <c r="G17" s="37" t="s">
        <v>153</v>
      </c>
      <c r="H17" s="42" t="s">
        <v>111</v>
      </c>
      <c r="I17" s="62" t="s">
        <v>81</v>
      </c>
      <c r="K17" s="56"/>
    </row>
    <row r="18" spans="1:11" ht="33" customHeight="1" x14ac:dyDescent="0.25">
      <c r="A18" s="48">
        <v>6</v>
      </c>
      <c r="B18" s="53"/>
      <c r="C18" s="63"/>
      <c r="D18" s="64"/>
      <c r="E18" s="52"/>
      <c r="F18" s="53"/>
      <c r="G18" s="54"/>
      <c r="H18" s="53"/>
      <c r="I18" s="65"/>
      <c r="K18" s="56"/>
    </row>
  </sheetData>
  <sheetProtection password="C9F6" sheet="1"/>
  <mergeCells count="2">
    <mergeCell ref="A11:I11"/>
    <mergeCell ref="A1:H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Formulário PGRCC</vt:lpstr>
      <vt:lpstr>Input</vt:lpstr>
      <vt:lpstr>Licenças atualizadas</vt:lpstr>
      <vt:lpstr>'Formulário PGRCC'!Area_de_impressao</vt:lpstr>
    </vt:vector>
  </TitlesOfParts>
  <Company>secretaria municipal do ambiente londrina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ZAMARIAM</dc:creator>
  <cp:lastModifiedBy>Angelo Zamariam</cp:lastModifiedBy>
  <cp:lastPrinted>2025-01-02T17:12:31Z</cp:lastPrinted>
  <dcterms:created xsi:type="dcterms:W3CDTF">2011-12-08T15:39:16Z</dcterms:created>
  <dcterms:modified xsi:type="dcterms:W3CDTF">2025-01-23T17:27:37Z</dcterms:modified>
</cp:coreProperties>
</file>